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AFS\elte.hu\user\n\nagypalemma\home\Munka_Emma\tantervi háló módosítások_2025\biológia\Biológia_OTAK\"/>
    </mc:Choice>
  </mc:AlternateContent>
  <xr:revisionPtr revIDLastSave="0" documentId="13_ncr:1_{2022E316-59A8-4DED-9322-3ECB6C9254A2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OTAK_biológiatanár" sheetId="1" state="hidden" r:id="rId1"/>
    <sheet name="lista" sheetId="2" state="hidden" r:id="rId2"/>
    <sheet name="OTAK_biológiatanár_TTK" sheetId="5" r:id="rId3"/>
  </sheets>
  <externalReferences>
    <externalReference r:id="rId4"/>
    <externalReference r:id="rId5"/>
  </externalReferences>
  <definedNames>
    <definedName name="_xlnm._FilterDatabase" localSheetId="0" hidden="1">OTAK_biológiatanár!$A$8:$Z$67</definedName>
    <definedName name="_xlnm.Print_Area" localSheetId="2">OTAK_biológiatanár_TTK!$A$3:$L$87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4" i="5" l="1"/>
  <c r="K94" i="5"/>
  <c r="J94" i="5"/>
  <c r="I94" i="5"/>
  <c r="H94" i="5"/>
  <c r="G94" i="5"/>
  <c r="F94" i="5"/>
  <c r="E94" i="5"/>
  <c r="D94" i="5"/>
  <c r="C94" i="5"/>
  <c r="L93" i="5"/>
  <c r="K93" i="5"/>
  <c r="J93" i="5"/>
  <c r="I93" i="5"/>
  <c r="H93" i="5"/>
  <c r="G93" i="5"/>
  <c r="F93" i="5"/>
  <c r="E93" i="5"/>
  <c r="D93" i="5"/>
  <c r="C93" i="5"/>
  <c r="L92" i="5"/>
  <c r="K92" i="5"/>
  <c r="J92" i="5"/>
  <c r="I92" i="5"/>
  <c r="H92" i="5"/>
  <c r="G92" i="5"/>
  <c r="F92" i="5"/>
  <c r="E92" i="5"/>
  <c r="D92" i="5"/>
  <c r="C92" i="5"/>
  <c r="M88" i="5"/>
  <c r="L83" i="5"/>
  <c r="K83" i="5"/>
  <c r="J83" i="5"/>
  <c r="I83" i="5"/>
  <c r="H83" i="5"/>
  <c r="G83" i="5"/>
  <c r="F83" i="5"/>
  <c r="E83" i="5"/>
  <c r="D83" i="5"/>
  <c r="C83" i="5"/>
  <c r="L82" i="5"/>
  <c r="K82" i="5"/>
  <c r="J82" i="5"/>
  <c r="I82" i="5"/>
  <c r="H82" i="5"/>
  <c r="G82" i="5"/>
  <c r="F82" i="5"/>
  <c r="E82" i="5"/>
  <c r="D82" i="5"/>
  <c r="C82" i="5"/>
  <c r="L81" i="5"/>
  <c r="K81" i="5"/>
  <c r="J81" i="5"/>
  <c r="I81" i="5"/>
  <c r="H81" i="5"/>
  <c r="G81" i="5"/>
  <c r="F81" i="5"/>
  <c r="E81" i="5"/>
  <c r="D81" i="5"/>
  <c r="C81" i="5"/>
  <c r="L78" i="5"/>
  <c r="K78" i="5"/>
  <c r="J78" i="5"/>
  <c r="I78" i="5"/>
  <c r="H78" i="5"/>
  <c r="G78" i="5"/>
  <c r="F78" i="5"/>
  <c r="E78" i="5"/>
  <c r="D78" i="5"/>
  <c r="C78" i="5"/>
  <c r="L77" i="5"/>
  <c r="K77" i="5"/>
  <c r="J77" i="5"/>
  <c r="I77" i="5"/>
  <c r="H77" i="5"/>
  <c r="G77" i="5"/>
  <c r="F77" i="5"/>
  <c r="E77" i="5"/>
  <c r="D77" i="5"/>
  <c r="C77" i="5"/>
  <c r="L76" i="5"/>
  <c r="K76" i="5"/>
  <c r="J76" i="5"/>
  <c r="I76" i="5"/>
  <c r="H76" i="5"/>
  <c r="G76" i="5"/>
  <c r="F76" i="5"/>
  <c r="E76" i="5"/>
  <c r="D76" i="5"/>
  <c r="C76" i="5"/>
  <c r="L69" i="5"/>
  <c r="K69" i="5"/>
  <c r="J69" i="5"/>
  <c r="I69" i="5"/>
  <c r="H69" i="5"/>
  <c r="G69" i="5"/>
  <c r="F69" i="5"/>
  <c r="E69" i="5"/>
  <c r="D69" i="5"/>
  <c r="C69" i="5"/>
  <c r="L68" i="5"/>
  <c r="K68" i="5"/>
  <c r="J68" i="5"/>
  <c r="I68" i="5"/>
  <c r="H68" i="5"/>
  <c r="G68" i="5"/>
  <c r="F68" i="5"/>
  <c r="E68" i="5"/>
  <c r="D68" i="5"/>
  <c r="C68" i="5"/>
  <c r="L67" i="5"/>
  <c r="K67" i="5"/>
  <c r="J67" i="5"/>
  <c r="I67" i="5"/>
  <c r="H67" i="5"/>
  <c r="G67" i="5"/>
  <c r="F67" i="5"/>
  <c r="E67" i="5"/>
  <c r="D67" i="5"/>
  <c r="C67" i="5"/>
  <c r="L63" i="5"/>
  <c r="K63" i="5"/>
  <c r="J63" i="5"/>
  <c r="I63" i="5"/>
  <c r="H63" i="5"/>
  <c r="G63" i="5"/>
  <c r="F63" i="5"/>
  <c r="E63" i="5"/>
  <c r="D63" i="5"/>
  <c r="C63" i="5"/>
  <c r="L62" i="5"/>
  <c r="K62" i="5"/>
  <c r="J62" i="5"/>
  <c r="I62" i="5"/>
  <c r="H62" i="5"/>
  <c r="G62" i="5"/>
  <c r="F62" i="5"/>
  <c r="E62" i="5"/>
  <c r="D62" i="5"/>
  <c r="C62" i="5"/>
  <c r="L61" i="5"/>
  <c r="K61" i="5"/>
  <c r="J61" i="5"/>
  <c r="I61" i="5"/>
  <c r="H61" i="5"/>
  <c r="G61" i="5"/>
  <c r="F61" i="5"/>
  <c r="E61" i="5"/>
  <c r="D61" i="5"/>
  <c r="C61" i="5"/>
  <c r="L27" i="5"/>
  <c r="K27" i="5"/>
  <c r="J27" i="5"/>
  <c r="I27" i="5"/>
  <c r="H27" i="5"/>
  <c r="G27" i="5"/>
  <c r="F27" i="5"/>
  <c r="E27" i="5"/>
  <c r="D27" i="5"/>
  <c r="C27" i="5"/>
  <c r="L26" i="5"/>
  <c r="K26" i="5"/>
  <c r="J26" i="5"/>
  <c r="I26" i="5"/>
  <c r="H26" i="5"/>
  <c r="G26" i="5"/>
  <c r="F26" i="5"/>
  <c r="E26" i="5"/>
  <c r="C26" i="5"/>
  <c r="L25" i="5"/>
  <c r="K25" i="5"/>
  <c r="J25" i="5"/>
  <c r="I25" i="5"/>
  <c r="H25" i="5"/>
  <c r="G25" i="5"/>
  <c r="F25" i="5"/>
  <c r="E25" i="5"/>
  <c r="D25" i="5"/>
  <c r="C25" i="5"/>
  <c r="L20" i="5"/>
  <c r="K20" i="5"/>
  <c r="J20" i="5"/>
  <c r="I20" i="5"/>
  <c r="H20" i="5"/>
  <c r="G20" i="5"/>
  <c r="F20" i="5"/>
  <c r="E20" i="5"/>
  <c r="D20" i="5"/>
  <c r="C20" i="5"/>
  <c r="L19" i="5"/>
  <c r="K19" i="5"/>
  <c r="J19" i="5"/>
  <c r="I19" i="5"/>
  <c r="H19" i="5"/>
  <c r="G19" i="5"/>
  <c r="F19" i="5"/>
  <c r="E19" i="5"/>
  <c r="D19" i="5"/>
  <c r="C19" i="5"/>
  <c r="L18" i="5"/>
  <c r="K18" i="5"/>
  <c r="J18" i="5"/>
  <c r="I18" i="5"/>
  <c r="H18" i="5"/>
  <c r="G18" i="5"/>
  <c r="F18" i="5"/>
  <c r="E18" i="5"/>
  <c r="D18" i="5"/>
  <c r="C18" i="5"/>
  <c r="H11" i="5" a="1"/>
  <c r="H11" i="5" s="1"/>
  <c r="G11" i="5" a="1"/>
  <c r="G11" i="5" s="1"/>
  <c r="F11" i="5" a="1"/>
  <c r="F11" i="5" s="1"/>
  <c r="E11" i="5" a="1"/>
  <c r="E11" i="5" s="1"/>
  <c r="D11" i="5" a="1"/>
  <c r="D11" i="5" s="1"/>
  <c r="C11" i="5" a="1"/>
  <c r="C11" i="5" s="1"/>
  <c r="H10" i="5"/>
  <c r="G10" i="5"/>
  <c r="F10" i="5"/>
  <c r="E10" i="5"/>
  <c r="D10" i="5"/>
  <c r="C10" i="5"/>
  <c r="H9" i="5"/>
  <c r="G9" i="5"/>
  <c r="F9" i="5"/>
  <c r="E9" i="5"/>
  <c r="D9" i="5"/>
  <c r="C9" i="5"/>
  <c r="L8" i="5"/>
  <c r="L11" i="5" s="1" a="1"/>
  <c r="L11" i="5" s="1"/>
  <c r="K8" i="5"/>
  <c r="K9" i="5" s="1"/>
  <c r="J8" i="5"/>
  <c r="J10" i="5" s="1"/>
  <c r="I8" i="5"/>
  <c r="I10" i="5" s="1"/>
  <c r="C93" i="1"/>
  <c r="B93" i="1"/>
  <c r="D84" i="1"/>
  <c r="D85" i="1"/>
  <c r="D86" i="1"/>
  <c r="D87" i="1"/>
  <c r="D88" i="1"/>
  <c r="D89" i="1"/>
  <c r="D90" i="1"/>
  <c r="D91" i="1"/>
  <c r="D92" i="1"/>
  <c r="D83" i="1"/>
  <c r="C85" i="5" l="1"/>
  <c r="E87" i="5"/>
  <c r="D64" i="5"/>
  <c r="G86" i="5"/>
  <c r="D93" i="1"/>
  <c r="M19" i="5"/>
  <c r="L87" i="5"/>
  <c r="H64" i="5"/>
  <c r="M83" i="5"/>
  <c r="D85" i="5"/>
  <c r="F64" i="5"/>
  <c r="K11" i="5" a="1"/>
  <c r="K11" i="5" s="1"/>
  <c r="K87" i="5" s="1"/>
  <c r="E64" i="5"/>
  <c r="G87" i="5"/>
  <c r="F85" i="5"/>
  <c r="M81" i="5"/>
  <c r="E86" i="5"/>
  <c r="M77" i="5"/>
  <c r="J11" i="5" a="1"/>
  <c r="J11" i="5" s="1"/>
  <c r="J87" i="5" s="1"/>
  <c r="H86" i="5"/>
  <c r="F87" i="5"/>
  <c r="M62" i="5"/>
  <c r="M68" i="5"/>
  <c r="M93" i="5"/>
  <c r="G85" i="5"/>
  <c r="L10" i="5"/>
  <c r="L64" i="5" s="1"/>
  <c r="M63" i="5"/>
  <c r="M94" i="5"/>
  <c r="M26" i="5"/>
  <c r="M78" i="5"/>
  <c r="H85" i="5"/>
  <c r="M82" i="5"/>
  <c r="M25" i="5"/>
  <c r="M61" i="5"/>
  <c r="M67" i="5"/>
  <c r="J9" i="5"/>
  <c r="J85" i="5" s="1"/>
  <c r="K85" i="5"/>
  <c r="C86" i="5"/>
  <c r="D87" i="5"/>
  <c r="M27" i="5"/>
  <c r="M76" i="5"/>
  <c r="H87" i="5"/>
  <c r="M92" i="5"/>
  <c r="L9" i="5"/>
  <c r="L85" i="5" s="1"/>
  <c r="K10" i="5"/>
  <c r="K64" i="5" s="1"/>
  <c r="M69" i="5"/>
  <c r="I64" i="5"/>
  <c r="I86" i="5"/>
  <c r="J64" i="5"/>
  <c r="J86" i="5"/>
  <c r="C87" i="5"/>
  <c r="M18" i="5"/>
  <c r="G64" i="5"/>
  <c r="E85" i="5"/>
  <c r="F86" i="5"/>
  <c r="M20" i="5"/>
  <c r="D86" i="5"/>
  <c r="I9" i="5"/>
  <c r="I85" i="5" s="1"/>
  <c r="I11" i="5" a="1"/>
  <c r="I11" i="5" s="1"/>
  <c r="I87" i="5" s="1"/>
  <c r="C64" i="5"/>
  <c r="M64" i="5" l="1"/>
  <c r="M10" i="5"/>
  <c r="K86" i="5"/>
  <c r="M87" i="5"/>
  <c r="L86" i="5"/>
  <c r="M85" i="5"/>
  <c r="M9" i="5"/>
  <c r="M11" i="5"/>
  <c r="M86" i="5" l="1"/>
</calcChain>
</file>

<file path=xl/sharedStrings.xml><?xml version="1.0" encoding="utf-8"?>
<sst xmlns="http://schemas.openxmlformats.org/spreadsheetml/2006/main" count="1197" uniqueCount="406">
  <si>
    <t>k5</t>
  </si>
  <si>
    <t>k</t>
  </si>
  <si>
    <t xml:space="preserve">A szak FIR-kódja: </t>
  </si>
  <si>
    <t xml:space="preserve">A képzés helye: </t>
  </si>
  <si>
    <t xml:space="preserve">A képzés nyelve: </t>
  </si>
  <si>
    <t xml:space="preserve">A képzés munkarendje: </t>
  </si>
  <si>
    <t>ISCED-besorolás</t>
  </si>
  <si>
    <t xml:space="preserve">A szak/szakirány neve: </t>
  </si>
  <si>
    <t>A tanterv hatályba lépésének tanéve és féléve/a meghirdetés kezdő tanéve és féléve:</t>
  </si>
  <si>
    <t>szgy</t>
  </si>
  <si>
    <t>10.</t>
  </si>
  <si>
    <t>Szaktárgyi kritériumvizsga</t>
  </si>
  <si>
    <t>Anyanyelvi kritériumvizsga</t>
  </si>
  <si>
    <t>Tanítási gyakorlat</t>
  </si>
  <si>
    <t>Szaktárgyi tanítási gyakorlat</t>
  </si>
  <si>
    <t>sz</t>
  </si>
  <si>
    <t>Összefüggő egyéni iskolai gyakorlatot kísérő szakos szeminárium</t>
  </si>
  <si>
    <t>Egyéni szakdolgozati munka</t>
  </si>
  <si>
    <t>szk</t>
  </si>
  <si>
    <t>1-6.</t>
  </si>
  <si>
    <t>vk</t>
  </si>
  <si>
    <t>gy3</t>
  </si>
  <si>
    <t xml:space="preserve"> gy2</t>
  </si>
  <si>
    <t>gy5</t>
  </si>
  <si>
    <t>Subject-specific Teaching Practice</t>
  </si>
  <si>
    <t>Szakmódszertani ismeretek</t>
  </si>
  <si>
    <t>Szakterületi ismeretek</t>
  </si>
  <si>
    <t>Iskolai gyakorlatok</t>
  </si>
  <si>
    <t>Teaching Practice</t>
  </si>
  <si>
    <t>BTK Magyar Nyelvtudományi és Finnugor Intézet</t>
  </si>
  <si>
    <t>Iskolai gyakorlathoz közvetlenül kapcsolódó tárgy</t>
  </si>
  <si>
    <t>6/7.</t>
  </si>
  <si>
    <t>8/9.</t>
  </si>
  <si>
    <t>A Tanárképző Központ gondozásában levő tárgy</t>
  </si>
  <si>
    <t>Összefüggő egyéni iskolai gyakorlat</t>
  </si>
  <si>
    <t>Tanárképző Központ</t>
  </si>
  <si>
    <t>Antalné Szabó Ágnes</t>
  </si>
  <si>
    <t>QMC3HY</t>
  </si>
  <si>
    <t>kv</t>
  </si>
  <si>
    <t>Coherent Individual Practice</t>
  </si>
  <si>
    <t>Bármely karon szabadon felvehető tárgyak</t>
  </si>
  <si>
    <t>Coherent Individual Practice Support Seminar</t>
  </si>
  <si>
    <t>Szabadon választható tárgy</t>
  </si>
  <si>
    <t>Optional Course</t>
  </si>
  <si>
    <t>Subject-specific Criterion Exam</t>
  </si>
  <si>
    <t>Anyanyelvi ismeretek</t>
  </si>
  <si>
    <t>Individual Thesis Work</t>
  </si>
  <si>
    <t>First Language Criterion Exam</t>
  </si>
  <si>
    <t>* ea = előadás; gy = gyakorlat; ea+gy= előadás+gyakorlat; hd = házidolgozat; l = labor; sz = szeminárium; szgy = szakmai gyakorlat; szk = szakdolgozati konzultáció; vk = vizsgakurzus</t>
  </si>
  <si>
    <t>** ai2 = aláírás (2); av5 = alapvizsga (5); b2 = beszámoló (2); b3 = beszámoló (3); b5 = beszámoló (5); gy2 = gyakorlati jegy (2); gy3 = gyakorlati jegy (3); gy5 = gyakorlati jegy (5); k2 = kollokvium (2); k3 = kollokvium (3); k5 = kollokvium (5); szd5 = szakdolgozat (5); sz2 = szigorlat (2); sz5 = szigorlat (5); zv = záróvizsga (5)</t>
  </si>
  <si>
    <r>
      <t xml:space="preserve">*** </t>
    </r>
    <r>
      <rPr>
        <b/>
        <sz val="11"/>
        <color indexed="8"/>
        <rFont val="Times New Roman"/>
        <family val="1"/>
        <charset val="238"/>
      </rPr>
      <t>erős</t>
    </r>
    <r>
      <rPr>
        <sz val="11"/>
        <color indexed="8"/>
        <rFont val="Times New Roman"/>
        <family val="1"/>
        <charset val="238"/>
      </rPr>
      <t xml:space="preserve"> = az előfeltétel korábbi félévben történt teljesítése a tantervi egység felvételének feltétele; </t>
    </r>
    <r>
      <rPr>
        <i/>
        <sz val="11"/>
        <color indexed="8"/>
        <rFont val="Times New Roman"/>
        <family val="1"/>
        <charset val="238"/>
      </rPr>
      <t>gyenge</t>
    </r>
    <r>
      <rPr>
        <sz val="11"/>
        <color indexed="8"/>
        <rFont val="Times New Roman"/>
        <family val="1"/>
        <charset val="238"/>
      </rPr>
      <t xml:space="preserve"> = az előfeltétel teljesítése a tanegységgel azonos félévben is történhet; </t>
    </r>
    <r>
      <rPr>
        <u/>
        <sz val="11"/>
        <color indexed="8"/>
        <rFont val="Times New Roman"/>
        <family val="1"/>
        <charset val="238"/>
      </rPr>
      <t>társ-</t>
    </r>
    <r>
      <rPr>
        <sz val="11"/>
        <color indexed="8"/>
        <rFont val="Times New Roman"/>
        <family val="1"/>
        <charset val="238"/>
      </rPr>
      <t xml:space="preserve"> = az előfeltétel teljesítése egyszerre, ugyanazon szemeszterben történik</t>
    </r>
  </si>
  <si>
    <t>1.</t>
  </si>
  <si>
    <t>2.</t>
  </si>
  <si>
    <t>3.</t>
  </si>
  <si>
    <t>4.</t>
  </si>
  <si>
    <t>Összesen:</t>
  </si>
  <si>
    <t>5.</t>
  </si>
  <si>
    <t>6.</t>
  </si>
  <si>
    <t>7.</t>
  </si>
  <si>
    <t>8.</t>
  </si>
  <si>
    <t>9.</t>
  </si>
  <si>
    <t>Tárgyért felelős szervezeti egység neve</t>
  </si>
  <si>
    <t>Tárgyért felelős személy neve</t>
  </si>
  <si>
    <t>Tárgyért felelős személy Neptun-kódja</t>
  </si>
  <si>
    <t>Tárgykód</t>
  </si>
  <si>
    <t>Tárgynév</t>
  </si>
  <si>
    <t>Tárgynév angolul</t>
  </si>
  <si>
    <t>A tárgy melyik KKK szerinti ismeretkörhöz tartozik</t>
  </si>
  <si>
    <t>Kurzus típusa*</t>
  </si>
  <si>
    <t>Értékelés formája**</t>
  </si>
  <si>
    <t>Elméleti tárgyhoz tartozó kredit</t>
  </si>
  <si>
    <t>Gyakorlati tárgyhoz tartozó kredit</t>
  </si>
  <si>
    <t>Kötelezőség (k, kv, szv)</t>
  </si>
  <si>
    <t>Heti óraszám</t>
  </si>
  <si>
    <t>Féléves óraszám</t>
  </si>
  <si>
    <t>Ajánlott félév (-tól -ig)</t>
  </si>
  <si>
    <r>
      <t xml:space="preserve">Előfeltételek (erős, </t>
    </r>
    <r>
      <rPr>
        <i/>
        <sz val="11"/>
        <color indexed="8"/>
        <rFont val="Times New Roman"/>
        <family val="1"/>
        <charset val="238"/>
      </rPr>
      <t>gyenge,</t>
    </r>
    <r>
      <rPr>
        <b/>
        <i/>
        <sz val="11"/>
        <color indexed="8"/>
        <rFont val="Times New Roman"/>
        <family val="1"/>
        <charset val="238"/>
      </rPr>
      <t xml:space="preserve"> </t>
    </r>
    <r>
      <rPr>
        <u/>
        <sz val="11"/>
        <color indexed="8"/>
        <rFont val="Times New Roman"/>
        <family val="1"/>
        <charset val="238"/>
      </rPr>
      <t>társ-</t>
    </r>
    <r>
      <rPr>
        <b/>
        <u/>
        <sz val="11"/>
        <color indexed="8"/>
        <rFont val="Times New Roman"/>
        <family val="1"/>
        <charset val="238"/>
      </rPr>
      <t>)**</t>
    </r>
    <r>
      <rPr>
        <b/>
        <sz val="11"/>
        <color indexed="8"/>
        <rFont val="Times New Roman"/>
        <family val="1"/>
        <charset val="238"/>
      </rPr>
      <t>*</t>
    </r>
  </si>
  <si>
    <t>Félév</t>
  </si>
  <si>
    <t>Szakterületi kreditek összege</t>
  </si>
  <si>
    <t>Szakmódszertani kreditek összege</t>
  </si>
  <si>
    <t>Szakterületi+szakmódszertani kredit összesen</t>
  </si>
  <si>
    <t>ea</t>
  </si>
  <si>
    <t>ai2</t>
  </si>
  <si>
    <t>av5</t>
  </si>
  <si>
    <t>gy</t>
  </si>
  <si>
    <t>b2</t>
  </si>
  <si>
    <t>szv</t>
  </si>
  <si>
    <t>ea+gy</t>
  </si>
  <si>
    <t>b3</t>
  </si>
  <si>
    <t>hd</t>
  </si>
  <si>
    <t>b5</t>
  </si>
  <si>
    <t>l</t>
  </si>
  <si>
    <t>gy2</t>
  </si>
  <si>
    <t>k2</t>
  </si>
  <si>
    <t>k3</t>
  </si>
  <si>
    <t>szd5</t>
  </si>
  <si>
    <t>sz2</t>
  </si>
  <si>
    <t>sz5</t>
  </si>
  <si>
    <t>zv</t>
  </si>
  <si>
    <t>OTK-AKV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</si>
  <si>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</si>
  <si>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</si>
  <si>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</si>
  <si>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</si>
  <si>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</si>
  <si>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</si>
  <si>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</si>
  <si>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</si>
  <si>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</si>
  <si>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</si>
  <si>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</si>
  <si>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</si>
  <si>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</si>
  <si>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</si>
  <si>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Derényi Imre</t>
  </si>
  <si>
    <t>CG8GGL</t>
  </si>
  <si>
    <t>TTK Biológiai Fizika Tanszék</t>
  </si>
  <si>
    <t>TTK Fizikai Kémiai Tanszék</t>
  </si>
  <si>
    <t>xintegtermtg22eo</t>
  </si>
  <si>
    <t>FSTYEM</t>
  </si>
  <si>
    <t>összes kontaktóra</t>
  </si>
  <si>
    <t>összes kredit</t>
  </si>
  <si>
    <t>összes kollokvium</t>
  </si>
  <si>
    <t>TTK Szervetlen Kémiai Tanszék</t>
  </si>
  <si>
    <t>e</t>
  </si>
  <si>
    <t>Vass Gábor</t>
  </si>
  <si>
    <t>FF9PIM</t>
  </si>
  <si>
    <t>Weiszburg Tamás</t>
  </si>
  <si>
    <t>QGEO84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</si>
  <si>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</si>
  <si>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</si>
  <si>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</si>
  <si>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</si>
  <si>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</si>
  <si>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</si>
  <si>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</si>
  <si>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</si>
  <si>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</si>
  <si>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</si>
  <si>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</si>
  <si>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</si>
  <si>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</si>
  <si>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</si>
  <si>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</si>
  <si>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</si>
  <si>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</si>
  <si>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</si>
  <si>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</si>
  <si>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</si>
  <si>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</si>
  <si>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</si>
  <si>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</si>
  <si>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</si>
  <si>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</si>
  <si>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</si>
  <si>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Szakmai törzsanyag szakterületi ismeretkörei</t>
  </si>
  <si>
    <t>OTK-ÖGY</t>
  </si>
  <si>
    <t>Budapest, Szombathely</t>
  </si>
  <si>
    <t>magyar</t>
  </si>
  <si>
    <t>nappali</t>
  </si>
  <si>
    <t>2022/23/1</t>
  </si>
  <si>
    <t>OSZKTNA</t>
  </si>
  <si>
    <t>Szakmódszertan (12 kredit)</t>
  </si>
  <si>
    <t>Biológiatanár szakos osztatlan tanárképzés (300 kredit)</t>
  </si>
  <si>
    <t>Szakfelelős: Dr. Standovár Tibor</t>
  </si>
  <si>
    <t>Kritériumtárgyak (0 kredit)</t>
  </si>
  <si>
    <t>biokrib17ga</t>
  </si>
  <si>
    <t>Biológia kritériumtárgy</t>
  </si>
  <si>
    <t>Gyj(2)</t>
  </si>
  <si>
    <t>Pogány Ákos</t>
  </si>
  <si>
    <t>G2W02Z</t>
  </si>
  <si>
    <t>TTK Etológiai Tanszék</t>
  </si>
  <si>
    <t>Biology criterion course</t>
  </si>
  <si>
    <t>kemkrik22ga</t>
  </si>
  <si>
    <t>Kémia kritériumtárgy</t>
  </si>
  <si>
    <t>Zsély István Gyula</t>
  </si>
  <si>
    <t>U975DH</t>
  </si>
  <si>
    <t>Criterion class in Chemistry</t>
  </si>
  <si>
    <t>Természettudományos alapismeretek (12 kredit)</t>
  </si>
  <si>
    <t>matbiotanm22go</t>
  </si>
  <si>
    <t>Matematika GY</t>
  </si>
  <si>
    <t>Pfeil Tamás</t>
  </si>
  <si>
    <t>INNN8E</t>
  </si>
  <si>
    <t>TTK Alkalmazott Analízis és Számításmatematikai Tanszék</t>
  </si>
  <si>
    <t>kembiotan1k22eo</t>
  </si>
  <si>
    <t>Kémia biológiatanároknak I.</t>
  </si>
  <si>
    <t>Chemistry for biology teachers I.</t>
  </si>
  <si>
    <t>kembiotan2k22eo</t>
  </si>
  <si>
    <t>Kémia biológiatanároknak II.</t>
  </si>
  <si>
    <t>Chemistry for biology teachers II.</t>
  </si>
  <si>
    <t xml:space="preserve">Integrált szemléletű természettudomány </t>
  </si>
  <si>
    <t>Harman-Tóth Erzsébet</t>
  </si>
  <si>
    <t>Integrated approach in science</t>
  </si>
  <si>
    <t>Fizikai alapismeretek EA</t>
  </si>
  <si>
    <t>foldtualapg22eo</t>
  </si>
  <si>
    <t>Földtudományi alapok</t>
  </si>
  <si>
    <t>The system Earth, a global view</t>
  </si>
  <si>
    <t>ikteszb22go</t>
  </si>
  <si>
    <t>IKT eszközök az oktatásban GY</t>
  </si>
  <si>
    <t>TTK Biológiai Szakmódszertani Csoport</t>
  </si>
  <si>
    <t>Information technological tools in education P</t>
  </si>
  <si>
    <t>menbiotanb22go</t>
  </si>
  <si>
    <t>Mentoráció GY</t>
  </si>
  <si>
    <t>Zsákai Annmária</t>
  </si>
  <si>
    <t>D5223E</t>
  </si>
  <si>
    <t>TTK Embertani Tanszék</t>
  </si>
  <si>
    <t>evosokfb22eo</t>
  </si>
  <si>
    <t>Az élővilág evolúciója és sokfélesége EA</t>
  </si>
  <si>
    <t>Kun Ádám</t>
  </si>
  <si>
    <t>XFLP44</t>
  </si>
  <si>
    <t>TTK Növényrendszertani, Ökológiai és Elméleti Biológiai Tanszék</t>
  </si>
  <si>
    <t>molsejt1b22eo</t>
  </si>
  <si>
    <t>A molekuláktól a sejtekig I. EA</t>
  </si>
  <si>
    <t>molsejt1b22go</t>
  </si>
  <si>
    <t>A molekuláktól a sejtekig I. GY</t>
  </si>
  <si>
    <t>Nyitray László</t>
  </si>
  <si>
    <t>HL23N5</t>
  </si>
  <si>
    <t>TTK Biokémiai Tanszék</t>
  </si>
  <si>
    <t>molsejt2b22vo</t>
  </si>
  <si>
    <t>A molekuláktól a sejtekig II. EA+GY</t>
  </si>
  <si>
    <t>Lippai Mónika</t>
  </si>
  <si>
    <t>SPROWM</t>
  </si>
  <si>
    <t>TTK Anatómiai, Sejt- és Fejlődésbiológiai Tanszék</t>
  </si>
  <si>
    <t>novkorny1b22eo</t>
  </si>
  <si>
    <t>Növények és környezetük I. EA</t>
  </si>
  <si>
    <t>novkorny1b22go</t>
  </si>
  <si>
    <t>Növények és környezetük I. GY</t>
  </si>
  <si>
    <t>Kovács M. Gábor</t>
  </si>
  <si>
    <t>G3KWIV</t>
  </si>
  <si>
    <t>TTK Növényszervezettani Tanszék</t>
  </si>
  <si>
    <t>Rudnóy Szabolcs</t>
  </si>
  <si>
    <t>DMF1Z0</t>
  </si>
  <si>
    <t>TTK Növényélettani és Molekuláris Növénybiológiai Tanszék</t>
  </si>
  <si>
    <t>novkorny2b22vo</t>
  </si>
  <si>
    <t>Növények és környezetük II. EA+GY</t>
  </si>
  <si>
    <t>Kalapos Tibor</t>
  </si>
  <si>
    <t>MNRYUD</t>
  </si>
  <si>
    <t>allkorny1b22eo</t>
  </si>
  <si>
    <t>Állatok és környezetük I. EA</t>
  </si>
  <si>
    <t>allkorny1b22go</t>
  </si>
  <si>
    <t>Állatok és környezetük I. GY</t>
  </si>
  <si>
    <t>Molnár Kinga</t>
  </si>
  <si>
    <t>Y1A316</t>
  </si>
  <si>
    <t>allkorny2b22vo</t>
  </si>
  <si>
    <t>Állatok és környezetük II. EA+GY</t>
  </si>
  <si>
    <t>Török Júlia Katalin</t>
  </si>
  <si>
    <t>ILLFUU</t>
  </si>
  <si>
    <t>TTK Állatrendszertani és Ökológiai Tanszék</t>
  </si>
  <si>
    <t>moelovilob22to</t>
  </si>
  <si>
    <t>Magyarország élővilága őszi terepgyakorlat (6 napos)</t>
  </si>
  <si>
    <t xml:space="preserve">Szövényi Gergely </t>
  </si>
  <si>
    <t>UX4E7X</t>
  </si>
  <si>
    <t>moeloviltb22to</t>
  </si>
  <si>
    <t>Magyarország élővilága tavaszi terepgyakorlat  (6 napos)</t>
  </si>
  <si>
    <t>t</t>
  </si>
  <si>
    <t>moelovil1b22go</t>
  </si>
  <si>
    <t>Magyarország élővilága I. GY</t>
  </si>
  <si>
    <t>moelovil2b22go</t>
  </si>
  <si>
    <t>Magyarország élővilága II. GY</t>
  </si>
  <si>
    <t>Standovár Tibor</t>
  </si>
  <si>
    <t>AMIBPA</t>
  </si>
  <si>
    <t>kozosmukv1b22eo</t>
  </si>
  <si>
    <t>Életközösségek, működésük és védelmük I. EA</t>
  </si>
  <si>
    <t>kozosmukv2b22vo</t>
  </si>
  <si>
    <t>Életközösségek, működésük és védelmük II. EA+GY</t>
  </si>
  <si>
    <t>kozosmukvtb22to</t>
  </si>
  <si>
    <t>Életközösségek, működésük és védelmük terepgyakorlat (3 napos)</t>
  </si>
  <si>
    <t>mikrobjeb22eo</t>
  </si>
  <si>
    <t>Mikrobák és jelentőségük EA</t>
  </si>
  <si>
    <t>mikrobjeb22go</t>
  </si>
  <si>
    <t>Mikrobák és jelentőségük GY</t>
  </si>
  <si>
    <t>Tóth Erika</t>
  </si>
  <si>
    <t>ZQEGV3</t>
  </si>
  <si>
    <t>TTK Mikrobiológiai Tanszék</t>
  </si>
  <si>
    <t>Makk Judit</t>
  </si>
  <si>
    <t>ST4REG</t>
  </si>
  <si>
    <t>etoltanb22eo</t>
  </si>
  <si>
    <t>Etológia EA</t>
  </si>
  <si>
    <t>Pongrácz Péter</t>
  </si>
  <si>
    <t>DKQUHB</t>
  </si>
  <si>
    <t>genettanb22eo</t>
  </si>
  <si>
    <t>Genetika EA</t>
  </si>
  <si>
    <t>genettanb22go</t>
  </si>
  <si>
    <t>Genetika GY</t>
  </si>
  <si>
    <t>Vellai Tibor</t>
  </si>
  <si>
    <t>DJ8ZCZ</t>
  </si>
  <si>
    <t>TTK Genetika Tanszék</t>
  </si>
  <si>
    <t>Kovács Tibor</t>
  </si>
  <si>
    <t>LELXDL</t>
  </si>
  <si>
    <t>embszmk1b22eo</t>
  </si>
  <si>
    <t>Az emberi szervezet felépítése és működése I. EA</t>
  </si>
  <si>
    <t>embszmk1b22go</t>
  </si>
  <si>
    <t>Az emberi szervezet felépítése és működése I. GY</t>
  </si>
  <si>
    <t>Hajnik Tünde</t>
  </si>
  <si>
    <t>NG7DEN</t>
  </si>
  <si>
    <t>TTK Élettani és Neurobiológiai Tanszék</t>
  </si>
  <si>
    <t>embszmk2b22eo</t>
  </si>
  <si>
    <t>Az emberi szervezet felépítése és működése II. EA</t>
  </si>
  <si>
    <t>embszmk2b22go</t>
  </si>
  <si>
    <t>Az emberi szervezet felépítése és működése II. GY</t>
  </si>
  <si>
    <t>egimmjv1b22vo</t>
  </si>
  <si>
    <t>Egészségtan, immunológia, járványtan I. EA+GY</t>
  </si>
  <si>
    <t>Kövesdi Dorottya</t>
  </si>
  <si>
    <t>Y16X3A</t>
  </si>
  <si>
    <t>TTK Immunológiai Tanszék</t>
  </si>
  <si>
    <t>egimmjv2b22vo</t>
  </si>
  <si>
    <t>Egészségtan, immunológia, járványtan II. EA+GY</t>
  </si>
  <si>
    <t>mindbiolb22go</t>
  </si>
  <si>
    <t>Mindennapok biológiája GY</t>
  </si>
  <si>
    <t>kornyvbtb22eo</t>
  </si>
  <si>
    <t>Környezetvédelem EA</t>
  </si>
  <si>
    <t>mikolob22vo</t>
  </si>
  <si>
    <t>Mikológia EA+GY</t>
  </si>
  <si>
    <t>Knapp Dániel</t>
  </si>
  <si>
    <t>Q84JRT</t>
  </si>
  <si>
    <t>OTK-SZV-BIO</t>
  </si>
  <si>
    <t>bioktszmt1b22go</t>
  </si>
  <si>
    <t>Biológia oktatás szakmódszertana I.</t>
  </si>
  <si>
    <t>Kriska György</t>
  </si>
  <si>
    <t>RJZGX2</t>
  </si>
  <si>
    <t>TTK Biológiai Intézet</t>
  </si>
  <si>
    <t>Methods of teaching biology I.</t>
  </si>
  <si>
    <t>bioktszmt2b22go</t>
  </si>
  <si>
    <t>Biológia oktatás szakmódszertana II.</t>
  </si>
  <si>
    <t>Methods of teaching biology II.</t>
  </si>
  <si>
    <t>bioktszmt3b22go</t>
  </si>
  <si>
    <t>Biológia oktatás szakmódszertana III.</t>
  </si>
  <si>
    <t>Methods of teaching biology III.</t>
  </si>
  <si>
    <t>bioktszmt4b22go</t>
  </si>
  <si>
    <t>Biológia oktatás szakmódszertana IV.</t>
  </si>
  <si>
    <t>Methods of teaching biology IV.</t>
  </si>
  <si>
    <t>bioktszmt5b22go</t>
  </si>
  <si>
    <t>Biológia oktatás szakmódszertana V.</t>
  </si>
  <si>
    <t>Methods of teaching biology V.</t>
  </si>
  <si>
    <t>OTK-ÖGY-BIO</t>
  </si>
  <si>
    <t>OTK-TGY-BIO</t>
  </si>
  <si>
    <t>OTK-SZGY-BIO</t>
  </si>
  <si>
    <t xml:space="preserve">   Kötelező tárgyak (10 kredit)</t>
  </si>
  <si>
    <t>A szakmai törzsanyag szakterületi ismeretkörei (87 kredit)</t>
  </si>
  <si>
    <t>Mathematics P</t>
  </si>
  <si>
    <t>Mentoring P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</si>
  <si>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</si>
  <si>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</si>
  <si>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</si>
  <si>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</si>
  <si>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</si>
  <si>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</si>
  <si>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</si>
  <si>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</si>
  <si>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</si>
  <si>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</si>
  <si>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Autumn field practice (6 days)</t>
  </si>
  <si>
    <t>Biota of Hungary Spring field practice (6 days)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</si>
  <si>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</si>
  <si>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</si>
  <si>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</si>
  <si>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</si>
  <si>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Function and protection of biological communities field practice (3 days)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</si>
  <si>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</si>
  <si>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</si>
  <si>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</si>
  <si>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</si>
  <si>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</si>
  <si>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</si>
  <si>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</si>
  <si>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</si>
  <si>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</si>
  <si>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</si>
  <si>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</si>
  <si>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</si>
  <si>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</si>
  <si>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</si>
  <si>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>A biológiatanári szak szakos mintatanterve alapján a 6. félévet javasoljuk kiemelten Erasmus-mobilitásra.</t>
  </si>
  <si>
    <t>Természettudományos alapismeretek</t>
  </si>
  <si>
    <t>Szakmai törzsanyag szakterületi ismeretkörei (szupraindividuális)</t>
  </si>
  <si>
    <t>Szakmai törzsanyag szakterületi ismeretkörei (infraindividuális)</t>
  </si>
  <si>
    <t>Szakmai törzsanyag szakterületi ismeretkörei (szupraindividuális 1,5 és infraindividuális 1,5)</t>
  </si>
  <si>
    <t>Szakmai törzsanyag szakterületi ismeretkörei (szupraindividuális 2 és infraindividuális 2)</t>
  </si>
  <si>
    <t>Szakmai törzsanyag szakterületi ismeretkörei (szupraindividuális 0,5 és infraindividuális 1,5)</t>
  </si>
  <si>
    <t>Szakmai törzsanyag szakterületi ismeretkörei (szupraindividuális 1 és infraindividuális 2)</t>
  </si>
  <si>
    <t>Szakmai törzsanyag szakterületi ismeretkörei (szupraindividuális 0,5 és infraindividuális 0,5)</t>
  </si>
  <si>
    <t>Szakmai törzsanyag szakterületi ismeretkörei (szupraindividuális 2 és infraindividuális 1)</t>
  </si>
  <si>
    <t>OTK-SZD-BIO</t>
  </si>
  <si>
    <t>kötelezően választható tárgyakból ajánlott: 2. félév: 2 kredit</t>
  </si>
  <si>
    <t xml:space="preserve">   Szakpártól függően kötelezően választható tárgyak (teljesítendő: 2 kredit)</t>
  </si>
  <si>
    <t>fizalaf22ea</t>
  </si>
  <si>
    <t>Principles of physics L</t>
  </si>
  <si>
    <t>Herczeg Gábor</t>
  </si>
  <si>
    <t>G44N26</t>
  </si>
  <si>
    <t>7-9</t>
  </si>
  <si>
    <t>OTK-ÖGYK</t>
  </si>
  <si>
    <t>Csoportos tanítási gyakorlat</t>
  </si>
  <si>
    <t>OTK-PGY-3-TAN22-106</t>
  </si>
  <si>
    <t>Pályaszocializációs gyakorlat 3</t>
  </si>
  <si>
    <t>Group Teaching Practice</t>
  </si>
  <si>
    <t>Integrated approach in Science</t>
  </si>
  <si>
    <t>kembiotan1k25vo</t>
  </si>
  <si>
    <t>Kémia biológiatanároknak I. EA+GY</t>
  </si>
  <si>
    <t>Kémia biológiatanároknak II. EA</t>
  </si>
  <si>
    <t>kembiotan2k25eo</t>
  </si>
  <si>
    <t>Zoltán László</t>
  </si>
  <si>
    <t>Kósa-Vági Annamária</t>
  </si>
  <si>
    <t>Osztatlan biológiatanár képzés (2025-től)</t>
  </si>
  <si>
    <t>Kritériumtárgy (0 kredit)</t>
  </si>
  <si>
    <t>Chemistry for biology teachers I. L+P</t>
  </si>
  <si>
    <t>Chemistry for biology teachers II.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</si>
</sst>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b/>
      <u/>
      <sz val="11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</font>
    <font>
      <b/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F2F2F2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</borders>
  <cellStyleXfs count="6">
    <xf numFmtId="0" fontId="0" fillId="0" borderId="0"/>
    <xf numFmtId="0" fontId="10" fillId="0" borderId="0"/>
    <xf numFmtId="0" fontId="20" fillId="0" borderId="0"/>
    <xf numFmtId="0" fontId="13" fillId="0" borderId="0"/>
    <xf numFmtId="0" fontId="27" fillId="0" borderId="0"/>
    <xf numFmtId="0" fontId="20" fillId="0" borderId="0"/>
  </cellStyleXfs>
  <cellXfs count="248"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6" fillId="5" borderId="17" xfId="2" applyFont="1" applyFill="1" applyBorder="1" applyAlignment="1">
      <alignment horizontal="left" vertical="center"/>
    </xf>
    <xf numFmtId="0" fontId="16" fillId="5" borderId="4" xfId="2" applyFont="1" applyFill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3" fillId="0" borderId="0" xfId="1" applyFont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0" fillId="0" borderId="22" xfId="1" applyBorder="1" applyAlignment="1">
      <alignment vertical="center"/>
    </xf>
    <xf numFmtId="0" fontId="11" fillId="0" borderId="0" xfId="4" applyFont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left" vertical="center"/>
    </xf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left"/>
    </xf>
    <xf numFmtId="0" fontId="10" fillId="0" borderId="0" xfId="4" applyFont="1"/>
    <xf numFmtId="0" fontId="14" fillId="0" borderId="0" xfId="4" applyFont="1" applyAlignment="1">
      <alignment horizontal="left" vertical="center"/>
    </xf>
    <xf numFmtId="0" fontId="14" fillId="0" borderId="5" xfId="4" applyFont="1" applyBorder="1" applyAlignment="1">
      <alignment horizontal="left" vertical="center"/>
    </xf>
    <xf numFmtId="0" fontId="27" fillId="0" borderId="0" xfId="4"/>
    <xf numFmtId="0" fontId="17" fillId="0" borderId="15" xfId="4" applyFont="1" applyBorder="1" applyAlignment="1">
      <alignment horizontal="center"/>
    </xf>
    <xf numFmtId="0" fontId="17" fillId="0" borderId="1" xfId="4" applyFont="1" applyBorder="1" applyAlignment="1">
      <alignment horizontal="center"/>
    </xf>
    <xf numFmtId="0" fontId="16" fillId="0" borderId="14" xfId="4" applyFont="1" applyBorder="1" applyAlignment="1">
      <alignment horizontal="center" vertical="center" wrapText="1"/>
    </xf>
    <xf numFmtId="0" fontId="14" fillId="0" borderId="14" xfId="4" applyFont="1" applyBorder="1" applyAlignment="1">
      <alignment horizontal="center" vertical="center"/>
    </xf>
    <xf numFmtId="0" fontId="16" fillId="5" borderId="4" xfId="4" applyFont="1" applyFill="1" applyBorder="1" applyAlignment="1">
      <alignment horizontal="center" vertical="center"/>
    </xf>
    <xf numFmtId="0" fontId="16" fillId="5" borderId="20" xfId="4" applyFont="1" applyFill="1" applyBorder="1" applyAlignment="1">
      <alignment horizontal="center" vertical="center"/>
    </xf>
    <xf numFmtId="0" fontId="16" fillId="5" borderId="21" xfId="4" applyFont="1" applyFill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6" borderId="22" xfId="4" applyFont="1" applyFill="1" applyBorder="1" applyAlignment="1">
      <alignment vertical="center"/>
    </xf>
    <xf numFmtId="0" fontId="10" fillId="0" borderId="22" xfId="5" applyFont="1" applyBorder="1" applyAlignment="1">
      <alignment vertical="center"/>
    </xf>
    <xf numFmtId="0" fontId="16" fillId="6" borderId="15" xfId="4" applyFont="1" applyFill="1" applyBorder="1" applyAlignment="1">
      <alignment horizontal="center" vertical="center"/>
    </xf>
    <xf numFmtId="0" fontId="16" fillId="6" borderId="1" xfId="4" applyFont="1" applyFill="1" applyBorder="1" applyAlignment="1">
      <alignment horizontal="center" vertical="center"/>
    </xf>
    <xf numFmtId="164" fontId="21" fillId="0" borderId="3" xfId="4" applyNumberFormat="1" applyFont="1" applyBorder="1" applyAlignment="1">
      <alignment horizontal="center" vertical="center"/>
    </xf>
    <xf numFmtId="164" fontId="21" fillId="0" borderId="1" xfId="4" applyNumberFormat="1" applyFont="1" applyBorder="1" applyAlignment="1">
      <alignment horizontal="center" vertical="center"/>
    </xf>
    <xf numFmtId="0" fontId="16" fillId="0" borderId="15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0" fontId="16" fillId="0" borderId="2" xfId="4" applyFont="1" applyBorder="1" applyAlignment="1">
      <alignment horizontal="center" vertical="center"/>
    </xf>
    <xf numFmtId="0" fontId="16" fillId="0" borderId="22" xfId="4" applyFont="1" applyBorder="1" applyAlignment="1">
      <alignment horizontal="center" vertical="center"/>
    </xf>
    <xf numFmtId="0" fontId="16" fillId="0" borderId="23" xfId="4" applyFont="1" applyBorder="1" applyAlignment="1">
      <alignment horizontal="center" vertical="center"/>
    </xf>
    <xf numFmtId="0" fontId="10" fillId="6" borderId="24" xfId="4" applyFont="1" applyFill="1" applyBorder="1" applyAlignment="1">
      <alignment vertical="center"/>
    </xf>
    <xf numFmtId="0" fontId="22" fillId="0" borderId="24" xfId="4" applyFont="1" applyBorder="1" applyAlignment="1">
      <alignment horizontal="left" vertical="center"/>
    </xf>
    <xf numFmtId="0" fontId="22" fillId="0" borderId="22" xfId="4" applyFont="1" applyBorder="1" applyAlignment="1">
      <alignment horizontal="left" vertical="center"/>
    </xf>
    <xf numFmtId="0" fontId="10" fillId="2" borderId="23" xfId="4" applyFont="1" applyFill="1" applyBorder="1" applyAlignment="1">
      <alignment horizontal="left" vertical="center"/>
    </xf>
    <xf numFmtId="0" fontId="10" fillId="0" borderId="22" xfId="4" applyFont="1" applyBorder="1" applyAlignment="1">
      <alignment vertical="center"/>
    </xf>
    <xf numFmtId="164" fontId="21" fillId="7" borderId="15" xfId="4" applyNumberFormat="1" applyFont="1" applyFill="1" applyBorder="1" applyAlignment="1">
      <alignment horizontal="center" vertical="center"/>
    </xf>
    <xf numFmtId="164" fontId="21" fillId="7" borderId="1" xfId="4" applyNumberFormat="1" applyFont="1" applyFill="1" applyBorder="1" applyAlignment="1">
      <alignment horizontal="center" vertical="center"/>
    </xf>
    <xf numFmtId="164" fontId="23" fillId="7" borderId="17" xfId="4" applyNumberFormat="1" applyFont="1" applyFill="1" applyBorder="1" applyAlignment="1">
      <alignment horizontal="center" vertical="center"/>
    </xf>
    <xf numFmtId="164" fontId="23" fillId="7" borderId="1" xfId="4" applyNumberFormat="1" applyFont="1" applyFill="1" applyBorder="1" applyAlignment="1">
      <alignment horizontal="center" vertical="center"/>
    </xf>
    <xf numFmtId="164" fontId="23" fillId="7" borderId="3" xfId="4" applyNumberFormat="1" applyFont="1" applyFill="1" applyBorder="1" applyAlignment="1">
      <alignment horizontal="center" vertical="center"/>
    </xf>
    <xf numFmtId="164" fontId="24" fillId="7" borderId="17" xfId="4" applyNumberFormat="1" applyFont="1" applyFill="1" applyBorder="1" applyAlignment="1">
      <alignment horizontal="center" vertical="center"/>
    </xf>
    <xf numFmtId="164" fontId="24" fillId="7" borderId="1" xfId="4" applyNumberFormat="1" applyFont="1" applyFill="1" applyBorder="1" applyAlignment="1">
      <alignment horizontal="center" vertical="center"/>
    </xf>
    <xf numFmtId="164" fontId="24" fillId="7" borderId="23" xfId="4" applyNumberFormat="1" applyFont="1" applyFill="1" applyBorder="1" applyAlignment="1">
      <alignment horizontal="center" vertical="center"/>
    </xf>
    <xf numFmtId="0" fontId="16" fillId="5" borderId="20" xfId="2" applyFont="1" applyFill="1" applyBorder="1" applyAlignment="1">
      <alignment horizontal="left" vertical="center"/>
    </xf>
    <xf numFmtId="0" fontId="10" fillId="0" borderId="37" xfId="5" applyFont="1" applyBorder="1" applyAlignment="1">
      <alignment vertical="center"/>
    </xf>
    <xf numFmtId="0" fontId="10" fillId="0" borderId="38" xfId="5" applyFont="1" applyBorder="1" applyAlignment="1">
      <alignment vertical="center"/>
    </xf>
    <xf numFmtId="0" fontId="16" fillId="0" borderId="39" xfId="4" applyFont="1" applyBorder="1" applyAlignment="1">
      <alignment horizontal="center" vertical="center"/>
    </xf>
    <xf numFmtId="0" fontId="10" fillId="9" borderId="40" xfId="4" applyFont="1" applyFill="1" applyBorder="1" applyAlignment="1">
      <alignment vertical="center"/>
    </xf>
    <xf numFmtId="0" fontId="10" fillId="9" borderId="39" xfId="4" applyFont="1" applyFill="1" applyBorder="1" applyAlignment="1">
      <alignment horizontal="left" vertical="center"/>
    </xf>
    <xf numFmtId="0" fontId="16" fillId="2" borderId="17" xfId="4" applyFont="1" applyFill="1" applyBorder="1" applyAlignment="1">
      <alignment horizontal="center" vertical="center"/>
    </xf>
    <xf numFmtId="0" fontId="16" fillId="5" borderId="24" xfId="4" applyFont="1" applyFill="1" applyBorder="1" applyAlignment="1">
      <alignment horizontal="center" vertical="center"/>
    </xf>
    <xf numFmtId="0" fontId="10" fillId="0" borderId="41" xfId="4" applyFont="1" applyBorder="1" applyAlignment="1">
      <alignment vertical="center"/>
    </xf>
    <xf numFmtId="0" fontId="10" fillId="8" borderId="24" xfId="4" applyFont="1" applyFill="1" applyBorder="1" applyAlignment="1">
      <alignment horizontal="left" vertical="center"/>
    </xf>
    <xf numFmtId="0" fontId="16" fillId="0" borderId="40" xfId="4" applyFont="1" applyBorder="1" applyAlignment="1">
      <alignment horizontal="center" vertical="center"/>
    </xf>
    <xf numFmtId="0" fontId="16" fillId="2" borderId="15" xfId="4" applyFont="1" applyFill="1" applyBorder="1" applyAlignment="1">
      <alignment horizontal="center" vertical="center"/>
    </xf>
    <xf numFmtId="0" fontId="16" fillId="2" borderId="1" xfId="4" applyFont="1" applyFill="1" applyBorder="1" applyAlignment="1">
      <alignment horizontal="center" vertical="center"/>
    </xf>
    <xf numFmtId="0" fontId="18" fillId="6" borderId="17" xfId="4" applyFont="1" applyFill="1" applyBorder="1" applyAlignment="1">
      <alignment horizontal="center" vertical="center"/>
    </xf>
    <xf numFmtId="0" fontId="18" fillId="0" borderId="41" xfId="4" applyFont="1" applyBorder="1" applyAlignment="1">
      <alignment vertical="center"/>
    </xf>
    <xf numFmtId="0" fontId="16" fillId="6" borderId="24" xfId="4" applyFont="1" applyFill="1" applyBorder="1" applyAlignment="1">
      <alignment horizontal="left" vertical="center"/>
    </xf>
    <xf numFmtId="0" fontId="10" fillId="0" borderId="24" xfId="4" applyFont="1" applyBorder="1" applyAlignment="1">
      <alignment horizontal="left" vertical="center"/>
    </xf>
    <xf numFmtId="0" fontId="10" fillId="2" borderId="17" xfId="4" applyFont="1" applyFill="1" applyBorder="1" applyAlignment="1">
      <alignment horizontal="center" vertical="center"/>
    </xf>
    <xf numFmtId="0" fontId="16" fillId="0" borderId="17" xfId="4" applyFont="1" applyBorder="1" applyAlignment="1">
      <alignment horizontal="center" vertical="center"/>
    </xf>
    <xf numFmtId="0" fontId="18" fillId="0" borderId="17" xfId="4" applyFont="1" applyBorder="1" applyAlignment="1">
      <alignment horizontal="center" vertical="center"/>
    </xf>
    <xf numFmtId="0" fontId="16" fillId="0" borderId="41" xfId="4" applyFont="1" applyBorder="1" applyAlignment="1">
      <alignment vertical="center"/>
    </xf>
    <xf numFmtId="0" fontId="18" fillId="0" borderId="0" xfId="4" applyFont="1" applyAlignment="1">
      <alignment vertical="center"/>
    </xf>
    <xf numFmtId="0" fontId="10" fillId="0" borderId="42" xfId="4" applyFont="1" applyBorder="1" applyAlignment="1">
      <alignment vertical="center"/>
    </xf>
    <xf numFmtId="0" fontId="10" fillId="9" borderId="40" xfId="4" applyFont="1" applyFill="1" applyBorder="1" applyAlignment="1">
      <alignment horizontal="left" vertical="center"/>
    </xf>
    <xf numFmtId="0" fontId="16" fillId="0" borderId="0" xfId="4" applyFont="1" applyAlignment="1">
      <alignment vertical="center"/>
    </xf>
    <xf numFmtId="0" fontId="16" fillId="7" borderId="25" xfId="4" applyFont="1" applyFill="1" applyBorder="1" applyAlignment="1">
      <alignment horizontal="center" vertical="center"/>
    </xf>
    <xf numFmtId="0" fontId="16" fillId="7" borderId="20" xfId="4" applyFont="1" applyFill="1" applyBorder="1" applyAlignment="1">
      <alignment horizontal="center" vertical="center"/>
    </xf>
    <xf numFmtId="0" fontId="16" fillId="7" borderId="21" xfId="4" applyFont="1" applyFill="1" applyBorder="1" applyAlignment="1">
      <alignment horizontal="center" vertical="center"/>
    </xf>
    <xf numFmtId="164" fontId="23" fillId="7" borderId="15" xfId="4" applyNumberFormat="1" applyFont="1" applyFill="1" applyBorder="1" applyAlignment="1">
      <alignment horizontal="center" vertical="center"/>
    </xf>
    <xf numFmtId="0" fontId="16" fillId="7" borderId="26" xfId="4" applyFont="1" applyFill="1" applyBorder="1" applyAlignment="1">
      <alignment horizontal="center" vertical="center"/>
    </xf>
    <xf numFmtId="0" fontId="16" fillId="7" borderId="0" xfId="4" applyFont="1" applyFill="1" applyAlignment="1">
      <alignment horizontal="center" vertical="center"/>
    </xf>
    <xf numFmtId="0" fontId="16" fillId="7" borderId="19" xfId="4" applyFont="1" applyFill="1" applyBorder="1" applyAlignment="1">
      <alignment horizontal="center" vertical="center"/>
    </xf>
    <xf numFmtId="164" fontId="24" fillId="7" borderId="15" xfId="4" applyNumberFormat="1" applyFont="1" applyFill="1" applyBorder="1" applyAlignment="1">
      <alignment horizontal="center" vertical="center"/>
    </xf>
    <xf numFmtId="164" fontId="23" fillId="7" borderId="23" xfId="4" applyNumberFormat="1" applyFont="1" applyFill="1" applyBorder="1" applyAlignment="1">
      <alignment horizontal="center" vertical="center"/>
    </xf>
    <xf numFmtId="164" fontId="24" fillId="7" borderId="3" xfId="4" applyNumberFormat="1" applyFont="1" applyFill="1" applyBorder="1" applyAlignment="1">
      <alignment horizontal="center" vertical="center"/>
    </xf>
    <xf numFmtId="0" fontId="16" fillId="5" borderId="0" xfId="4" applyFont="1" applyFill="1" applyAlignment="1">
      <alignment horizontal="center" vertical="center"/>
    </xf>
    <xf numFmtId="0" fontId="16" fillId="5" borderId="19" xfId="4" applyFont="1" applyFill="1" applyBorder="1" applyAlignment="1">
      <alignment horizontal="center" vertical="center"/>
    </xf>
    <xf numFmtId="0" fontId="10" fillId="0" borderId="43" xfId="4" applyFont="1" applyBorder="1" applyAlignment="1">
      <alignment vertical="center"/>
    </xf>
    <xf numFmtId="0" fontId="10" fillId="2" borderId="24" xfId="4" applyFont="1" applyFill="1" applyBorder="1" applyAlignment="1">
      <alignment horizontal="left" vertical="center"/>
    </xf>
    <xf numFmtId="0" fontId="16" fillId="0" borderId="40" xfId="4" applyFont="1" applyBorder="1" applyAlignment="1">
      <alignment vertical="center"/>
    </xf>
    <xf numFmtId="0" fontId="16" fillId="7" borderId="18" xfId="4" applyFont="1" applyFill="1" applyBorder="1" applyAlignment="1">
      <alignment horizontal="center" vertical="center"/>
    </xf>
    <xf numFmtId="0" fontId="16" fillId="7" borderId="16" xfId="4" applyFont="1" applyFill="1" applyBorder="1" applyAlignment="1">
      <alignment horizontal="center" vertical="center"/>
    </xf>
    <xf numFmtId="0" fontId="16" fillId="5" borderId="12" xfId="4" applyFont="1" applyFill="1" applyBorder="1" applyAlignment="1">
      <alignment horizontal="center" vertical="center"/>
    </xf>
    <xf numFmtId="0" fontId="26" fillId="0" borderId="0" xfId="4" applyFont="1" applyAlignment="1">
      <alignment horizontal="center"/>
    </xf>
    <xf numFmtId="0" fontId="16" fillId="0" borderId="0" xfId="2" applyFont="1" applyAlignment="1">
      <alignment horizontal="left" vertical="center"/>
    </xf>
    <xf numFmtId="2" fontId="10" fillId="0" borderId="0" xfId="4" applyNumberFormat="1" applyFont="1" applyAlignment="1">
      <alignment horizontal="left"/>
    </xf>
    <xf numFmtId="0" fontId="16" fillId="0" borderId="0" xfId="4" applyFont="1" applyAlignment="1">
      <alignment horizontal="left"/>
    </xf>
    <xf numFmtId="0" fontId="18" fillId="0" borderId="0" xfId="4" applyFont="1" applyAlignment="1">
      <alignment horizontal="left"/>
    </xf>
    <xf numFmtId="0" fontId="28" fillId="5" borderId="17" xfId="2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18" fillId="0" borderId="1" xfId="0" applyFont="1" applyBorder="1"/>
    <xf numFmtId="0" fontId="18" fillId="0" borderId="1" xfId="2" applyFont="1" applyBorder="1" applyAlignment="1">
      <alignment vertical="center"/>
    </xf>
    <xf numFmtId="0" fontId="31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16" fillId="5" borderId="25" xfId="2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8" borderId="24" xfId="0" applyFont="1" applyFill="1" applyBorder="1" applyAlignment="1">
      <alignment horizontal="left" vertical="center"/>
    </xf>
    <xf numFmtId="0" fontId="16" fillId="0" borderId="0" xfId="1" applyFont="1"/>
    <xf numFmtId="0" fontId="31" fillId="4" borderId="1" xfId="0" applyFont="1" applyFill="1" applyBorder="1" applyAlignment="1">
      <alignment horizontal="left" vertical="center"/>
    </xf>
    <xf numFmtId="0" fontId="16" fillId="6" borderId="17" xfId="4" applyFont="1" applyFill="1" applyBorder="1" applyAlignment="1">
      <alignment horizontal="center" vertical="center"/>
    </xf>
    <xf numFmtId="0" fontId="10" fillId="2" borderId="22" xfId="4" applyFont="1" applyFill="1" applyBorder="1" applyAlignment="1">
      <alignment horizontal="left" vertical="center"/>
    </xf>
    <xf numFmtId="0" fontId="16" fillId="0" borderId="24" xfId="4" applyFont="1" applyBorder="1" applyAlignment="1">
      <alignment horizontal="left" vertical="center"/>
    </xf>
    <xf numFmtId="0" fontId="16" fillId="0" borderId="22" xfId="4" applyFont="1" applyBorder="1" applyAlignment="1">
      <alignment vertical="center"/>
    </xf>
    <xf numFmtId="0" fontId="16" fillId="6" borderId="22" xfId="4" applyFont="1" applyFill="1" applyBorder="1" applyAlignment="1">
      <alignment horizontal="left" vertical="center"/>
    </xf>
    <xf numFmtId="0" fontId="18" fillId="0" borderId="22" xfId="4" applyFont="1" applyBorder="1" applyAlignment="1">
      <alignment vertical="center"/>
    </xf>
    <xf numFmtId="0" fontId="19" fillId="6" borderId="22" xfId="4" applyFont="1" applyFill="1" applyBorder="1" applyAlignment="1">
      <alignment horizontal="left" vertical="center"/>
    </xf>
    <xf numFmtId="0" fontId="16" fillId="0" borderId="22" xfId="4" applyFont="1" applyBorder="1" applyAlignment="1">
      <alignment horizontal="left" vertical="center"/>
    </xf>
    <xf numFmtId="0" fontId="10" fillId="0" borderId="22" xfId="4" applyFont="1" applyBorder="1" applyAlignment="1">
      <alignment horizontal="left" vertical="center"/>
    </xf>
    <xf numFmtId="0" fontId="16" fillId="0" borderId="22" xfId="1" applyFont="1" applyBorder="1" applyAlignment="1">
      <alignment vertical="center"/>
    </xf>
    <xf numFmtId="0" fontId="16" fillId="6" borderId="22" xfId="4" applyFont="1" applyFill="1" applyBorder="1" applyAlignment="1">
      <alignment horizontal="center" vertical="center"/>
    </xf>
    <xf numFmtId="0" fontId="10" fillId="0" borderId="4" xfId="2" applyFont="1" applyBorder="1" applyAlignment="1">
      <alignment vertical="center"/>
    </xf>
    <xf numFmtId="0" fontId="10" fillId="0" borderId="24" xfId="2" applyFont="1" applyBorder="1" applyAlignment="1">
      <alignment vertical="center"/>
    </xf>
    <xf numFmtId="0" fontId="16" fillId="0" borderId="24" xfId="4" applyFont="1" applyBorder="1" applyAlignment="1">
      <alignment horizontal="center" vertical="center"/>
    </xf>
    <xf numFmtId="0" fontId="16" fillId="0" borderId="43" xfId="4" applyFont="1" applyBorder="1" applyAlignment="1">
      <alignment vertical="center"/>
    </xf>
    <xf numFmtId="0" fontId="33" fillId="0" borderId="0" xfId="0" applyFont="1"/>
    <xf numFmtId="0" fontId="18" fillId="0" borderId="22" xfId="4" applyFont="1" applyBorder="1" applyAlignment="1">
      <alignment horizontal="left" vertical="center"/>
    </xf>
    <xf numFmtId="0" fontId="10" fillId="0" borderId="23" xfId="4" applyFont="1" applyBorder="1" applyAlignment="1">
      <alignment vertical="center"/>
    </xf>
    <xf numFmtId="0" fontId="16" fillId="0" borderId="4" xfId="2" applyFont="1" applyBorder="1" applyAlignment="1">
      <alignment vertical="center"/>
    </xf>
    <xf numFmtId="0" fontId="16" fillId="6" borderId="24" xfId="4" applyFont="1" applyFill="1" applyBorder="1" applyAlignment="1">
      <alignment horizontal="center" vertical="center"/>
    </xf>
    <xf numFmtId="0" fontId="16" fillId="2" borderId="24" xfId="4" applyFont="1" applyFill="1" applyBorder="1" applyAlignment="1">
      <alignment horizontal="center" vertical="center"/>
    </xf>
    <xf numFmtId="0" fontId="16" fillId="2" borderId="22" xfId="4" applyFont="1" applyFill="1" applyBorder="1" applyAlignment="1">
      <alignment horizontal="center" vertical="center"/>
    </xf>
    <xf numFmtId="0" fontId="10" fillId="2" borderId="24" xfId="4" applyFont="1" applyFill="1" applyBorder="1" applyAlignment="1">
      <alignment horizontal="center" vertical="center"/>
    </xf>
    <xf numFmtId="0" fontId="10" fillId="2" borderId="22" xfId="4" applyFont="1" applyFill="1" applyBorder="1" applyAlignment="1">
      <alignment horizontal="center" vertical="center"/>
    </xf>
    <xf numFmtId="0" fontId="17" fillId="5" borderId="4" xfId="4" applyFont="1" applyFill="1" applyBorder="1" applyAlignment="1">
      <alignment horizontal="center"/>
    </xf>
    <xf numFmtId="0" fontId="16" fillId="5" borderId="18" xfId="4" applyFont="1" applyFill="1" applyBorder="1" applyAlignment="1">
      <alignment horizontal="center" vertical="center"/>
    </xf>
    <xf numFmtId="0" fontId="15" fillId="5" borderId="0" xfId="4" applyFont="1" applyFill="1" applyAlignment="1">
      <alignment horizontal="center" vertical="center"/>
    </xf>
    <xf numFmtId="0" fontId="15" fillId="5" borderId="19" xfId="4" applyFont="1" applyFill="1" applyBorder="1" applyAlignment="1">
      <alignment horizontal="center" vertical="center"/>
    </xf>
    <xf numFmtId="164" fontId="24" fillId="5" borderId="18" xfId="4" applyNumberFormat="1" applyFont="1" applyFill="1" applyBorder="1" applyAlignment="1">
      <alignment horizontal="center" vertical="center"/>
    </xf>
    <xf numFmtId="0" fontId="24" fillId="5" borderId="18" xfId="4" applyFont="1" applyFill="1" applyBorder="1" applyAlignment="1">
      <alignment horizontal="center" vertical="center"/>
    </xf>
    <xf numFmtId="164" fontId="24" fillId="5" borderId="4" xfId="4" applyNumberFormat="1" applyFont="1" applyFill="1" applyBorder="1" applyAlignment="1">
      <alignment horizontal="center" vertical="center"/>
    </xf>
    <xf numFmtId="0" fontId="24" fillId="5" borderId="4" xfId="4" applyFont="1" applyFill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164" fontId="16" fillId="0" borderId="31" xfId="4" applyNumberFormat="1" applyFont="1" applyBorder="1" applyAlignment="1">
      <alignment horizontal="center" vertical="center"/>
    </xf>
    <xf numFmtId="164" fontId="16" fillId="0" borderId="32" xfId="4" applyNumberFormat="1" applyFont="1" applyBorder="1" applyAlignment="1">
      <alignment horizontal="center" vertical="center"/>
    </xf>
    <xf numFmtId="0" fontId="16" fillId="7" borderId="28" xfId="4" applyFont="1" applyFill="1" applyBorder="1" applyAlignment="1">
      <alignment horizontal="center" vertical="center"/>
    </xf>
    <xf numFmtId="0" fontId="10" fillId="9" borderId="22" xfId="0" applyFont="1" applyFill="1" applyBorder="1" applyAlignment="1">
      <alignment horizontal="left" vertical="center"/>
    </xf>
    <xf numFmtId="0" fontId="16" fillId="5" borderId="13" xfId="4" applyFont="1" applyFill="1" applyBorder="1" applyAlignment="1">
      <alignment horizontal="center" vertical="center"/>
    </xf>
    <xf numFmtId="0" fontId="34" fillId="2" borderId="17" xfId="4" applyFont="1" applyFill="1" applyBorder="1" applyAlignment="1">
      <alignment horizontal="center" vertical="center"/>
    </xf>
    <xf numFmtId="0" fontId="34" fillId="2" borderId="22" xfId="4" applyFont="1" applyFill="1" applyBorder="1" applyAlignment="1">
      <alignment vertical="center"/>
    </xf>
    <xf numFmtId="0" fontId="10" fillId="2" borderId="41" xfId="4" applyFont="1" applyFill="1" applyBorder="1" applyAlignment="1">
      <alignment vertical="center"/>
    </xf>
    <xf numFmtId="0" fontId="18" fillId="2" borderId="22" xfId="4" applyFont="1" applyFill="1" applyBorder="1" applyAlignment="1">
      <alignment vertical="center"/>
    </xf>
    <xf numFmtId="0" fontId="18" fillId="2" borderId="41" xfId="4" applyFont="1" applyFill="1" applyBorder="1" applyAlignment="1">
      <alignment vertical="center"/>
    </xf>
    <xf numFmtId="0" fontId="10" fillId="2" borderId="22" xfId="4" applyFont="1" applyFill="1" applyBorder="1" applyAlignment="1">
      <alignment vertical="center"/>
    </xf>
    <xf numFmtId="0" fontId="10" fillId="2" borderId="38" xfId="5" applyFont="1" applyFill="1" applyBorder="1" applyAlignment="1">
      <alignment vertical="center"/>
    </xf>
    <xf numFmtId="164" fontId="21" fillId="2" borderId="3" xfId="4" applyNumberFormat="1" applyFont="1" applyFill="1" applyBorder="1" applyAlignment="1">
      <alignment horizontal="center" vertical="center"/>
    </xf>
    <xf numFmtId="164" fontId="21" fillId="2" borderId="1" xfId="4" applyNumberFormat="1" applyFont="1" applyFill="1" applyBorder="1" applyAlignment="1">
      <alignment horizontal="center" vertical="center"/>
    </xf>
    <xf numFmtId="0" fontId="16" fillId="2" borderId="2" xfId="4" applyFont="1" applyFill="1" applyBorder="1" applyAlignment="1">
      <alignment horizontal="center" vertical="center"/>
    </xf>
    <xf numFmtId="0" fontId="16" fillId="2" borderId="39" xfId="4" applyFont="1" applyFill="1" applyBorder="1" applyAlignment="1">
      <alignment horizontal="center" vertical="center"/>
    </xf>
    <xf numFmtId="0" fontId="16" fillId="2" borderId="24" xfId="4" applyFont="1" applyFill="1" applyBorder="1" applyAlignment="1">
      <alignment horizontal="left" vertical="center"/>
    </xf>
    <xf numFmtId="0" fontId="16" fillId="2" borderId="22" xfId="4" applyFont="1" applyFill="1" applyBorder="1" applyAlignment="1">
      <alignment vertical="center"/>
    </xf>
    <xf numFmtId="0" fontId="16" fillId="2" borderId="38" xfId="5" applyFont="1" applyFill="1" applyBorder="1" applyAlignment="1">
      <alignment vertical="center"/>
    </xf>
    <xf numFmtId="0" fontId="10" fillId="10" borderId="24" xfId="4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4" fillId="7" borderId="17" xfId="2" applyFont="1" applyFill="1" applyBorder="1" applyAlignment="1">
      <alignment horizontal="right" vertical="center"/>
    </xf>
    <xf numFmtId="0" fontId="24" fillId="7" borderId="4" xfId="2" applyFont="1" applyFill="1" applyBorder="1" applyAlignment="1">
      <alignment horizontal="right" vertical="center"/>
    </xf>
    <xf numFmtId="164" fontId="24" fillId="7" borderId="17" xfId="4" applyNumberFormat="1" applyFont="1" applyFill="1" applyBorder="1" applyAlignment="1">
      <alignment horizontal="center" vertical="center"/>
    </xf>
    <xf numFmtId="164" fontId="24" fillId="7" borderId="4" xfId="4" applyNumberFormat="1" applyFont="1" applyFill="1" applyBorder="1" applyAlignment="1">
      <alignment horizontal="center" vertical="center"/>
    </xf>
    <xf numFmtId="164" fontId="24" fillId="7" borderId="24" xfId="4" applyNumberFormat="1" applyFont="1" applyFill="1" applyBorder="1" applyAlignment="1">
      <alignment horizontal="center" vertical="center"/>
    </xf>
    <xf numFmtId="0" fontId="16" fillId="7" borderId="26" xfId="4" applyFont="1" applyFill="1" applyBorder="1" applyAlignment="1">
      <alignment horizontal="center" vertical="center"/>
    </xf>
    <xf numFmtId="0" fontId="16" fillId="7" borderId="0" xfId="4" applyFont="1" applyFill="1" applyAlignment="1">
      <alignment horizontal="center" vertical="center"/>
    </xf>
    <xf numFmtId="0" fontId="16" fillId="7" borderId="19" xfId="4" applyFont="1" applyFill="1" applyBorder="1" applyAlignment="1">
      <alignment horizontal="center" vertical="center"/>
    </xf>
    <xf numFmtId="0" fontId="23" fillId="7" borderId="17" xfId="2" applyFont="1" applyFill="1" applyBorder="1" applyAlignment="1">
      <alignment horizontal="right" vertical="center"/>
    </xf>
    <xf numFmtId="0" fontId="23" fillId="7" borderId="24" xfId="2" applyFont="1" applyFill="1" applyBorder="1" applyAlignment="1">
      <alignment horizontal="right" vertical="center"/>
    </xf>
    <xf numFmtId="164" fontId="23" fillId="7" borderId="17" xfId="4" applyNumberFormat="1" applyFont="1" applyFill="1" applyBorder="1" applyAlignment="1">
      <alignment horizontal="center" vertical="center"/>
    </xf>
    <xf numFmtId="164" fontId="23" fillId="7" borderId="4" xfId="4" applyNumberFormat="1" applyFont="1" applyFill="1" applyBorder="1" applyAlignment="1">
      <alignment horizontal="center" vertical="center"/>
    </xf>
    <xf numFmtId="164" fontId="23" fillId="7" borderId="24" xfId="4" applyNumberFormat="1" applyFont="1" applyFill="1" applyBorder="1" applyAlignment="1">
      <alignment horizontal="center" vertical="center"/>
    </xf>
    <xf numFmtId="0" fontId="15" fillId="0" borderId="6" xfId="4" applyFont="1" applyBorder="1" applyAlignment="1">
      <alignment horizontal="center" vertical="center" wrapText="1"/>
    </xf>
    <xf numFmtId="0" fontId="15" fillId="0" borderId="14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/>
    </xf>
    <xf numFmtId="0" fontId="15" fillId="0" borderId="14" xfId="4" applyFont="1" applyBorder="1" applyAlignment="1">
      <alignment horizontal="center" vertical="center"/>
    </xf>
    <xf numFmtId="0" fontId="21" fillId="7" borderId="17" xfId="2" applyFont="1" applyFill="1" applyBorder="1" applyAlignment="1">
      <alignment horizontal="right" vertical="center"/>
    </xf>
    <xf numFmtId="0" fontId="21" fillId="7" borderId="24" xfId="2" applyFont="1" applyFill="1" applyBorder="1" applyAlignment="1">
      <alignment horizontal="right" vertical="center"/>
    </xf>
    <xf numFmtId="164" fontId="21" fillId="7" borderId="17" xfId="4" applyNumberFormat="1" applyFont="1" applyFill="1" applyBorder="1" applyAlignment="1">
      <alignment horizontal="center" vertical="center"/>
    </xf>
    <xf numFmtId="0" fontId="21" fillId="7" borderId="4" xfId="4" applyFont="1" applyFill="1" applyBorder="1" applyAlignment="1">
      <alignment horizontal="center" vertical="center"/>
    </xf>
    <xf numFmtId="0" fontId="21" fillId="7" borderId="24" xfId="4" applyFont="1" applyFill="1" applyBorder="1" applyAlignment="1">
      <alignment horizontal="center" vertical="center"/>
    </xf>
    <xf numFmtId="0" fontId="16" fillId="7" borderId="25" xfId="4" applyFont="1" applyFill="1" applyBorder="1" applyAlignment="1">
      <alignment horizontal="center" vertical="center"/>
    </xf>
    <xf numFmtId="0" fontId="16" fillId="7" borderId="20" xfId="4" applyFont="1" applyFill="1" applyBorder="1" applyAlignment="1">
      <alignment horizontal="center" vertical="center"/>
    </xf>
    <xf numFmtId="0" fontId="16" fillId="7" borderId="21" xfId="4" applyFont="1" applyFill="1" applyBorder="1" applyAlignment="1">
      <alignment horizontal="center" vertical="center"/>
    </xf>
    <xf numFmtId="0" fontId="15" fillId="0" borderId="11" xfId="4" applyFont="1" applyBorder="1" applyAlignment="1">
      <alignment horizontal="center" vertical="center"/>
    </xf>
    <xf numFmtId="0" fontId="15" fillId="0" borderId="12" xfId="4" applyFont="1" applyBorder="1" applyAlignment="1">
      <alignment horizontal="center" vertical="center"/>
    </xf>
    <xf numFmtId="0" fontId="15" fillId="0" borderId="13" xfId="4" applyFont="1" applyBorder="1" applyAlignment="1">
      <alignment horizontal="center" vertical="center"/>
    </xf>
    <xf numFmtId="0" fontId="15" fillId="0" borderId="7" xfId="4" applyFont="1" applyBorder="1" applyAlignment="1">
      <alignment horizontal="center"/>
    </xf>
    <xf numFmtId="0" fontId="15" fillId="0" borderId="8" xfId="4" applyFont="1" applyBorder="1" applyAlignment="1">
      <alignment horizontal="center"/>
    </xf>
    <xf numFmtId="0" fontId="15" fillId="0" borderId="9" xfId="4" applyFont="1" applyBorder="1" applyAlignment="1">
      <alignment horizontal="center"/>
    </xf>
    <xf numFmtId="0" fontId="16" fillId="0" borderId="6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16" fillId="0" borderId="10" xfId="4" applyFont="1" applyBorder="1" applyAlignment="1">
      <alignment horizontal="center" vertical="center"/>
    </xf>
    <xf numFmtId="0" fontId="16" fillId="0" borderId="16" xfId="4" applyFont="1" applyBorder="1" applyAlignment="1">
      <alignment horizontal="center" vertical="center"/>
    </xf>
    <xf numFmtId="0" fontId="23" fillId="7" borderId="4" xfId="4" applyFont="1" applyFill="1" applyBorder="1" applyAlignment="1">
      <alignment horizontal="center" vertical="center"/>
    </xf>
    <xf numFmtId="0" fontId="23" fillId="7" borderId="24" xfId="4" applyFont="1" applyFill="1" applyBorder="1" applyAlignment="1">
      <alignment horizontal="center" vertical="center"/>
    </xf>
    <xf numFmtId="0" fontId="24" fillId="7" borderId="24" xfId="2" applyFont="1" applyFill="1" applyBorder="1" applyAlignment="1">
      <alignment horizontal="right" vertical="center"/>
    </xf>
    <xf numFmtId="0" fontId="24" fillId="7" borderId="4" xfId="4" applyFont="1" applyFill="1" applyBorder="1" applyAlignment="1">
      <alignment horizontal="center" vertical="center"/>
    </xf>
    <xf numFmtId="0" fontId="24" fillId="7" borderId="24" xfId="4" applyFont="1" applyFill="1" applyBorder="1" applyAlignment="1">
      <alignment horizontal="center" vertical="center"/>
    </xf>
    <xf numFmtId="0" fontId="23" fillId="0" borderId="17" xfId="2" applyFont="1" applyBorder="1" applyAlignment="1">
      <alignment horizontal="right" vertical="center"/>
    </xf>
    <xf numFmtId="0" fontId="16" fillId="0" borderId="4" xfId="2" applyFont="1" applyBorder="1" applyAlignment="1">
      <alignment horizontal="right" vertical="center"/>
    </xf>
    <xf numFmtId="164" fontId="23" fillId="7" borderId="3" xfId="4" applyNumberFormat="1" applyFont="1" applyFill="1" applyBorder="1" applyAlignment="1">
      <alignment horizontal="center" vertical="center"/>
    </xf>
    <xf numFmtId="164" fontId="23" fillId="7" borderId="1" xfId="4" applyNumberFormat="1" applyFont="1" applyFill="1" applyBorder="1" applyAlignment="1">
      <alignment horizontal="center" vertical="center"/>
    </xf>
    <xf numFmtId="164" fontId="23" fillId="7" borderId="23" xfId="4" applyNumberFormat="1" applyFont="1" applyFill="1" applyBorder="1" applyAlignment="1">
      <alignment horizontal="center" vertical="center"/>
    </xf>
    <xf numFmtId="0" fontId="16" fillId="7" borderId="28" xfId="4" applyFont="1" applyFill="1" applyBorder="1" applyAlignment="1">
      <alignment horizontal="center" vertical="center"/>
    </xf>
    <xf numFmtId="0" fontId="16" fillId="7" borderId="18" xfId="4" applyFont="1" applyFill="1" applyBorder="1" applyAlignment="1">
      <alignment horizontal="center" vertical="center"/>
    </xf>
    <xf numFmtId="0" fontId="16" fillId="7" borderId="16" xfId="4" applyFont="1" applyFill="1" applyBorder="1" applyAlignment="1">
      <alignment horizontal="center" vertical="center"/>
    </xf>
    <xf numFmtId="0" fontId="16" fillId="0" borderId="29" xfId="2" applyFont="1" applyBorder="1" applyAlignment="1">
      <alignment horizontal="right" vertical="center"/>
    </xf>
    <xf numFmtId="0" fontId="23" fillId="0" borderId="30" xfId="2" applyFont="1" applyBorder="1" applyAlignment="1">
      <alignment horizontal="right" vertical="center"/>
    </xf>
    <xf numFmtId="164" fontId="16" fillId="0" borderId="29" xfId="4" applyNumberFormat="1" applyFont="1" applyBorder="1" applyAlignment="1">
      <alignment horizontal="center" vertical="center"/>
    </xf>
    <xf numFmtId="0" fontId="16" fillId="0" borderId="33" xfId="4" applyFont="1" applyBorder="1" applyAlignment="1">
      <alignment horizontal="center" vertical="center"/>
    </xf>
    <xf numFmtId="0" fontId="16" fillId="0" borderId="30" xfId="4" applyFont="1" applyBorder="1" applyAlignment="1">
      <alignment horizontal="center" vertical="center"/>
    </xf>
    <xf numFmtId="0" fontId="16" fillId="0" borderId="34" xfId="4" applyFont="1" applyBorder="1" applyAlignment="1">
      <alignment horizontal="center" vertical="center"/>
    </xf>
    <xf numFmtId="0" fontId="16" fillId="0" borderId="35" xfId="4" applyFont="1" applyBorder="1" applyAlignment="1">
      <alignment horizontal="center" vertical="center"/>
    </xf>
    <xf numFmtId="0" fontId="16" fillId="0" borderId="36" xfId="4" applyFont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_Közös" xfId="2" xr:uid="{00000000-0005-0000-0000-000004000000}"/>
    <cellStyle name="Normál_Közös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s\elte.hu\user\t\torokgabi\home\gabi\az%20&#218;J%20MINTATANTERVEK_2022\OTAK_RTAK\saj&#225;t%20anyagok\KI\OTAK_kemia_Prik&#2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s\elte.hu\user\t\torokgabi\home\gabi\az%20&#218;J%20MINTATANTERVEK_2022\OTAK_RTAK\saj&#225;t%20anyagok\BI\OTAK_biologia_cel_Prik&#2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AK_szakos"/>
      <sheetName val="lista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AK_szakos"/>
      <sheetName val="lis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11" sqref="D11:D12"/>
    </sheetView>
  </sheetViews>
  <sheetFormatPr defaultColWidth="8.7109375" defaultRowHeight="15" x14ac:dyDescent="0.25"/>
  <cols>
    <col min="1" max="1" width="17.7109375" style="1" customWidth="1"/>
    <col min="2" max="2" width="39.42578125" style="1" customWidth="1"/>
    <col min="3" max="3" width="25" style="1" bestFit="1" customWidth="1"/>
    <col min="4" max="4" width="50" style="1" customWidth="1"/>
    <col min="5" max="5" width="15" style="1" bestFit="1" customWidth="1"/>
    <col min="6" max="6" width="18" style="1" bestFit="1" customWidth="1"/>
    <col min="7" max="7" width="13.85546875" style="1" bestFit="1" customWidth="1"/>
    <col min="8" max="8" width="13.85546875" style="1" customWidth="1"/>
    <col min="9" max="9" width="19.7109375" style="1" bestFit="1" customWidth="1"/>
    <col min="10" max="11" width="16.140625" style="1" bestFit="1" customWidth="1"/>
    <col min="12" max="12" width="18" style="1" bestFit="1" customWidth="1"/>
    <col min="13" max="13" width="9.140625" style="1" bestFit="1" customWidth="1"/>
    <col min="14" max="14" width="11" style="1" customWidth="1"/>
    <col min="15" max="15" width="6.140625" style="1" customWidth="1"/>
    <col min="16" max="16" width="23.42578125" style="1" bestFit="1" customWidth="1"/>
    <col min="17" max="18" width="21.28515625" style="1" bestFit="1" customWidth="1"/>
    <col min="19" max="16384" width="8.7109375" style="1"/>
  </cols>
  <sheetData>
    <row r="1" spans="1:18" x14ac:dyDescent="0.25">
      <c r="A1" s="186" t="s">
        <v>7</v>
      </c>
      <c r="B1" s="182"/>
      <c r="C1" s="182"/>
      <c r="D1" s="182" t="s">
        <v>163</v>
      </c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</row>
    <row r="2" spans="1:18" x14ac:dyDescent="0.25">
      <c r="A2" s="186" t="s">
        <v>2</v>
      </c>
      <c r="B2" s="182"/>
      <c r="C2" s="182"/>
      <c r="D2" s="182" t="s">
        <v>161</v>
      </c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</row>
    <row r="3" spans="1:18" x14ac:dyDescent="0.25">
      <c r="A3" s="186" t="s">
        <v>3</v>
      </c>
      <c r="B3" s="182"/>
      <c r="C3" s="182"/>
      <c r="D3" s="182" t="s">
        <v>157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</row>
    <row r="4" spans="1:18" x14ac:dyDescent="0.25">
      <c r="A4" s="186" t="s">
        <v>4</v>
      </c>
      <c r="B4" s="182"/>
      <c r="C4" s="182"/>
      <c r="D4" s="182" t="s">
        <v>158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</row>
    <row r="5" spans="1:18" x14ac:dyDescent="0.25">
      <c r="A5" s="186" t="s">
        <v>5</v>
      </c>
      <c r="B5" s="182"/>
      <c r="C5" s="182"/>
      <c r="D5" s="182" t="s">
        <v>159</v>
      </c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</row>
    <row r="6" spans="1:18" x14ac:dyDescent="0.25">
      <c r="A6" s="186" t="s">
        <v>8</v>
      </c>
      <c r="B6" s="182"/>
      <c r="C6" s="182"/>
      <c r="D6" s="182" t="s">
        <v>160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</row>
    <row r="7" spans="1:18" ht="19.5" customHeight="1" x14ac:dyDescent="0.25">
      <c r="A7" s="187" t="s">
        <v>6</v>
      </c>
      <c r="B7" s="188"/>
      <c r="C7" s="189"/>
      <c r="D7" s="182">
        <v>7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</row>
    <row r="8" spans="1:18" s="2" customFormat="1" ht="42.75" x14ac:dyDescent="0.25">
      <c r="A8" s="5" t="s">
        <v>64</v>
      </c>
      <c r="B8" s="5" t="s">
        <v>65</v>
      </c>
      <c r="C8" s="5" t="s">
        <v>66</v>
      </c>
      <c r="D8" s="5" t="s">
        <v>67</v>
      </c>
      <c r="E8" s="5" t="s">
        <v>68</v>
      </c>
      <c r="F8" s="5" t="s">
        <v>69</v>
      </c>
      <c r="G8" s="5" t="s">
        <v>70</v>
      </c>
      <c r="H8" s="5" t="s">
        <v>71</v>
      </c>
      <c r="I8" s="5" t="s">
        <v>72</v>
      </c>
      <c r="J8" s="5" t="s">
        <v>73</v>
      </c>
      <c r="K8" s="5" t="s">
        <v>74</v>
      </c>
      <c r="L8" s="5" t="s">
        <v>75</v>
      </c>
      <c r="M8" s="185" t="s">
        <v>76</v>
      </c>
      <c r="N8" s="185"/>
      <c r="O8" s="185"/>
      <c r="P8" s="5" t="s">
        <v>61</v>
      </c>
      <c r="Q8" s="5" t="s">
        <v>62</v>
      </c>
      <c r="R8" s="5" t="s">
        <v>63</v>
      </c>
    </row>
    <row r="9" spans="1:18" ht="15" customHeight="1" x14ac:dyDescent="0.25">
      <c r="A9" s="16" t="s">
        <v>99</v>
      </c>
      <c r="B9" s="16" t="s">
        <v>12</v>
      </c>
      <c r="C9" s="16" t="s">
        <v>47</v>
      </c>
      <c r="D9" s="16" t="s">
        <v>45</v>
      </c>
      <c r="E9" s="17" t="s">
        <v>20</v>
      </c>
      <c r="F9" s="17" t="s">
        <v>0</v>
      </c>
      <c r="G9" s="17">
        <v>0</v>
      </c>
      <c r="H9" s="17"/>
      <c r="I9" s="17" t="s">
        <v>1</v>
      </c>
      <c r="J9" s="17">
        <v>0</v>
      </c>
      <c r="K9" s="17"/>
      <c r="L9" s="18" t="s">
        <v>19</v>
      </c>
      <c r="M9" s="16"/>
      <c r="N9" s="16"/>
      <c r="O9" s="16"/>
      <c r="P9" s="16" t="s">
        <v>29</v>
      </c>
      <c r="Q9" s="16" t="s">
        <v>36</v>
      </c>
      <c r="R9" s="16" t="s">
        <v>37</v>
      </c>
    </row>
    <row r="10" spans="1:18" ht="15" customHeight="1" x14ac:dyDescent="0.25">
      <c r="A10" s="117" t="s">
        <v>165</v>
      </c>
      <c r="B10" s="19"/>
      <c r="C10" s="16"/>
      <c r="D10" s="16"/>
      <c r="E10" s="17"/>
      <c r="F10" s="17"/>
      <c r="G10" s="17"/>
      <c r="H10" s="17"/>
      <c r="I10" s="17"/>
      <c r="J10" s="17"/>
      <c r="K10" s="17"/>
      <c r="L10" s="18"/>
      <c r="M10" s="16"/>
      <c r="N10" s="16"/>
      <c r="O10" s="16"/>
      <c r="P10" s="16"/>
      <c r="Q10" s="16"/>
      <c r="R10" s="16"/>
    </row>
    <row r="11" spans="1:18" s="15" customFormat="1" x14ac:dyDescent="0.25">
      <c r="A11" s="16" t="s">
        <v>166</v>
      </c>
      <c r="B11" s="16" t="s">
        <v>167</v>
      </c>
      <c r="C11" s="16" t="s">
        <v>172</v>
      </c>
      <c r="D11" s="16" t="s">
        <v>373</v>
      </c>
      <c r="E11" s="17" t="s">
        <v>84</v>
      </c>
      <c r="F11" s="17" t="s">
        <v>92</v>
      </c>
      <c r="G11" s="16"/>
      <c r="H11" s="16"/>
      <c r="I11" s="17" t="s">
        <v>1</v>
      </c>
      <c r="J11" s="17">
        <v>2</v>
      </c>
      <c r="K11" s="16"/>
      <c r="L11" s="17">
        <v>1</v>
      </c>
      <c r="M11" s="16"/>
      <c r="N11" s="16"/>
      <c r="O11" s="16"/>
      <c r="P11" s="16" t="s">
        <v>171</v>
      </c>
      <c r="Q11" s="16" t="s">
        <v>169</v>
      </c>
      <c r="R11" s="16" t="s">
        <v>170</v>
      </c>
    </row>
    <row r="12" spans="1:18" s="15" customFormat="1" x14ac:dyDescent="0.25">
      <c r="A12" s="16" t="s">
        <v>173</v>
      </c>
      <c r="B12" s="16" t="s">
        <v>174</v>
      </c>
      <c r="C12" s="16" t="s">
        <v>177</v>
      </c>
      <c r="D12" s="16" t="s">
        <v>373</v>
      </c>
      <c r="E12" s="17" t="s">
        <v>84</v>
      </c>
      <c r="F12" s="17" t="s">
        <v>92</v>
      </c>
      <c r="G12" s="16"/>
      <c r="H12" s="16"/>
      <c r="I12" s="17" t="s">
        <v>1</v>
      </c>
      <c r="J12" s="17">
        <v>3</v>
      </c>
      <c r="K12" s="16"/>
      <c r="L12" s="17">
        <v>1</v>
      </c>
      <c r="M12" s="16"/>
      <c r="N12" s="16"/>
      <c r="O12" s="16"/>
      <c r="P12" s="16" t="s">
        <v>117</v>
      </c>
      <c r="Q12" s="16" t="s">
        <v>175</v>
      </c>
      <c r="R12" s="16" t="s">
        <v>176</v>
      </c>
    </row>
    <row r="13" spans="1:18" ht="15" customHeight="1" x14ac:dyDescent="0.25">
      <c r="A13" s="117" t="s">
        <v>178</v>
      </c>
      <c r="B13" s="19"/>
      <c r="C13" s="16"/>
      <c r="D13" s="16"/>
      <c r="E13" s="17"/>
      <c r="F13" s="17"/>
      <c r="G13" s="17"/>
      <c r="H13" s="17"/>
      <c r="I13" s="17"/>
      <c r="J13" s="17"/>
      <c r="K13" s="17"/>
      <c r="L13" s="18"/>
      <c r="M13" s="16"/>
      <c r="N13" s="16"/>
      <c r="O13" s="16"/>
      <c r="P13" s="16"/>
      <c r="Q13" s="16"/>
      <c r="R13" s="16"/>
    </row>
    <row r="14" spans="1:18" ht="15" customHeight="1" x14ac:dyDescent="0.25">
      <c r="A14" s="117" t="s">
        <v>337</v>
      </c>
      <c r="B14" s="19"/>
      <c r="C14" s="16"/>
      <c r="D14" s="16"/>
      <c r="E14" s="17"/>
      <c r="F14" s="17"/>
      <c r="G14" s="17"/>
      <c r="H14" s="17"/>
      <c r="I14" s="17"/>
      <c r="J14" s="17"/>
      <c r="K14" s="17"/>
      <c r="L14" s="18"/>
      <c r="M14" s="16"/>
      <c r="N14" s="16"/>
      <c r="O14" s="16"/>
      <c r="P14" s="16"/>
      <c r="Q14" s="16"/>
      <c r="R14" s="16"/>
    </row>
    <row r="15" spans="1:18" s="15" customFormat="1" x14ac:dyDescent="0.25">
      <c r="A15" s="16" t="s">
        <v>179</v>
      </c>
      <c r="B15" s="16" t="s">
        <v>180</v>
      </c>
      <c r="C15" s="16" t="s">
        <v>339</v>
      </c>
      <c r="D15" s="16" t="s">
        <v>373</v>
      </c>
      <c r="E15" s="17" t="s">
        <v>84</v>
      </c>
      <c r="F15" s="17" t="s">
        <v>23</v>
      </c>
      <c r="G15" s="16"/>
      <c r="H15" s="17">
        <v>3</v>
      </c>
      <c r="I15" s="17" t="s">
        <v>1</v>
      </c>
      <c r="J15" s="17">
        <v>3</v>
      </c>
      <c r="K15" s="16"/>
      <c r="L15" s="17">
        <v>1</v>
      </c>
      <c r="M15" s="16"/>
      <c r="N15" s="16"/>
      <c r="O15" s="16"/>
      <c r="P15" s="16" t="s">
        <v>183</v>
      </c>
      <c r="Q15" s="16" t="s">
        <v>181</v>
      </c>
      <c r="R15" s="16" t="s">
        <v>182</v>
      </c>
    </row>
    <row r="16" spans="1:18" s="15" customFormat="1" x14ac:dyDescent="0.25">
      <c r="A16" s="16" t="s">
        <v>184</v>
      </c>
      <c r="B16" s="16" t="s">
        <v>185</v>
      </c>
      <c r="C16" s="16" t="s">
        <v>186</v>
      </c>
      <c r="D16" s="16" t="s">
        <v>373</v>
      </c>
      <c r="E16" s="17" t="s">
        <v>81</v>
      </c>
      <c r="F16" s="17" t="s">
        <v>0</v>
      </c>
      <c r="G16" s="17">
        <v>2</v>
      </c>
      <c r="H16" s="17"/>
      <c r="I16" s="17" t="s">
        <v>1</v>
      </c>
      <c r="J16" s="17">
        <v>2</v>
      </c>
      <c r="K16" s="17"/>
      <c r="L16" s="18">
        <v>1</v>
      </c>
      <c r="M16" s="16"/>
      <c r="N16" s="16"/>
      <c r="O16" s="16"/>
      <c r="P16" s="16" t="s">
        <v>123</v>
      </c>
      <c r="Q16" s="16" t="s">
        <v>125</v>
      </c>
      <c r="R16" s="16" t="s">
        <v>126</v>
      </c>
    </row>
    <row r="17" spans="1:18" s="15" customFormat="1" x14ac:dyDescent="0.25">
      <c r="A17" s="16" t="s">
        <v>187</v>
      </c>
      <c r="B17" s="16" t="s">
        <v>188</v>
      </c>
      <c r="C17" s="16" t="s">
        <v>189</v>
      </c>
      <c r="D17" s="16" t="s">
        <v>373</v>
      </c>
      <c r="E17" s="17" t="s">
        <v>81</v>
      </c>
      <c r="F17" s="17" t="s">
        <v>0</v>
      </c>
      <c r="G17" s="17">
        <v>2</v>
      </c>
      <c r="H17" s="17"/>
      <c r="I17" s="17" t="s">
        <v>1</v>
      </c>
      <c r="J17" s="17">
        <v>2</v>
      </c>
      <c r="K17" s="17"/>
      <c r="L17" s="18">
        <v>2</v>
      </c>
      <c r="M17" s="118" t="s">
        <v>184</v>
      </c>
      <c r="N17" s="16"/>
      <c r="O17" s="16"/>
      <c r="P17" s="16" t="s">
        <v>123</v>
      </c>
      <c r="Q17" s="16" t="s">
        <v>125</v>
      </c>
      <c r="R17" s="16" t="s">
        <v>126</v>
      </c>
    </row>
    <row r="18" spans="1:18" s="15" customFormat="1" x14ac:dyDescent="0.25">
      <c r="A18" s="16" t="s">
        <v>118</v>
      </c>
      <c r="B18" s="16" t="s">
        <v>190</v>
      </c>
      <c r="C18" s="16" t="s">
        <v>192</v>
      </c>
      <c r="D18" s="16" t="s">
        <v>373</v>
      </c>
      <c r="E18" s="17" t="s">
        <v>81</v>
      </c>
      <c r="F18" s="17" t="s">
        <v>23</v>
      </c>
      <c r="G18" s="17">
        <v>3</v>
      </c>
      <c r="H18" s="17"/>
      <c r="I18" s="17" t="s">
        <v>1</v>
      </c>
      <c r="J18" s="17">
        <v>2</v>
      </c>
      <c r="K18" s="17"/>
      <c r="L18" s="18">
        <v>3</v>
      </c>
      <c r="M18" s="16"/>
      <c r="N18" s="16"/>
      <c r="O18" s="16"/>
      <c r="P18" s="16" t="s">
        <v>129</v>
      </c>
      <c r="Q18" s="16" t="s">
        <v>191</v>
      </c>
      <c r="R18" s="16" t="s">
        <v>119</v>
      </c>
    </row>
    <row r="19" spans="1:18" ht="15" customHeight="1" x14ac:dyDescent="0.25">
      <c r="A19" s="117" t="s">
        <v>384</v>
      </c>
      <c r="B19" s="19"/>
      <c r="C19" s="16"/>
      <c r="D19" s="16"/>
      <c r="E19" s="17"/>
      <c r="F19" s="17"/>
      <c r="G19" s="17"/>
      <c r="H19" s="17"/>
      <c r="I19" s="17"/>
      <c r="J19" s="17"/>
      <c r="K19" s="17"/>
      <c r="L19" s="18"/>
      <c r="M19" s="16"/>
      <c r="N19" s="16"/>
      <c r="O19" s="16"/>
      <c r="P19" s="16"/>
      <c r="Q19" s="16"/>
      <c r="R19" s="16"/>
    </row>
    <row r="20" spans="1:18" s="15" customFormat="1" x14ac:dyDescent="0.25">
      <c r="A20" s="16" t="s">
        <v>385</v>
      </c>
      <c r="B20" s="16" t="s">
        <v>193</v>
      </c>
      <c r="C20" s="16" t="s">
        <v>386</v>
      </c>
      <c r="D20" s="16" t="s">
        <v>373</v>
      </c>
      <c r="E20" s="17" t="s">
        <v>81</v>
      </c>
      <c r="F20" s="17" t="s">
        <v>0</v>
      </c>
      <c r="G20" s="17">
        <v>2</v>
      </c>
      <c r="H20" s="17"/>
      <c r="I20" s="17" t="s">
        <v>38</v>
      </c>
      <c r="J20" s="17">
        <v>2</v>
      </c>
      <c r="K20" s="17"/>
      <c r="L20" s="18">
        <v>2</v>
      </c>
      <c r="M20" s="16"/>
      <c r="N20" s="16"/>
      <c r="O20" s="16"/>
      <c r="P20" s="16" t="s">
        <v>116</v>
      </c>
      <c r="Q20" s="16" t="s">
        <v>114</v>
      </c>
      <c r="R20" s="16" t="s">
        <v>115</v>
      </c>
    </row>
    <row r="21" spans="1:18" s="15" customFormat="1" x14ac:dyDescent="0.25">
      <c r="A21" s="16" t="s">
        <v>194</v>
      </c>
      <c r="B21" s="16" t="s">
        <v>195</v>
      </c>
      <c r="C21" s="16" t="s">
        <v>196</v>
      </c>
      <c r="D21" s="16" t="s">
        <v>373</v>
      </c>
      <c r="E21" s="17" t="s">
        <v>81</v>
      </c>
      <c r="F21" s="17" t="s">
        <v>0</v>
      </c>
      <c r="G21" s="17">
        <v>2</v>
      </c>
      <c r="H21" s="17"/>
      <c r="I21" s="17" t="s">
        <v>38</v>
      </c>
      <c r="J21" s="17">
        <v>2</v>
      </c>
      <c r="K21" s="17"/>
      <c r="L21" s="18">
        <v>2</v>
      </c>
      <c r="M21" s="16"/>
      <c r="N21" s="16"/>
      <c r="O21" s="16"/>
      <c r="P21" s="16" t="s">
        <v>129</v>
      </c>
      <c r="Q21" s="16" t="s">
        <v>127</v>
      </c>
      <c r="R21" s="16" t="s">
        <v>128</v>
      </c>
    </row>
    <row r="22" spans="1:18" s="15" customFormat="1" x14ac:dyDescent="0.25">
      <c r="A22" s="16" t="s">
        <v>197</v>
      </c>
      <c r="B22" s="16" t="s">
        <v>198</v>
      </c>
      <c r="C22" s="16" t="s">
        <v>200</v>
      </c>
      <c r="D22" s="16" t="s">
        <v>373</v>
      </c>
      <c r="E22" s="17" t="s">
        <v>84</v>
      </c>
      <c r="F22" s="17" t="s">
        <v>23</v>
      </c>
      <c r="G22" s="17"/>
      <c r="H22" s="17">
        <v>2</v>
      </c>
      <c r="I22" s="17" t="s">
        <v>38</v>
      </c>
      <c r="J22" s="17">
        <v>1</v>
      </c>
      <c r="K22" s="17"/>
      <c r="L22" s="18">
        <v>2</v>
      </c>
      <c r="M22" s="16"/>
      <c r="N22" s="16"/>
      <c r="O22" s="16"/>
      <c r="P22" s="16" t="s">
        <v>199</v>
      </c>
      <c r="Q22" s="16" t="s">
        <v>169</v>
      </c>
      <c r="R22" s="16" t="s">
        <v>170</v>
      </c>
    </row>
    <row r="23" spans="1:18" s="15" customFormat="1" x14ac:dyDescent="0.25">
      <c r="A23" s="117" t="s">
        <v>338</v>
      </c>
      <c r="B23" s="19"/>
      <c r="C23" s="16"/>
      <c r="D23" s="16"/>
      <c r="E23" s="17"/>
      <c r="F23" s="17"/>
      <c r="G23" s="17"/>
      <c r="H23" s="17"/>
      <c r="I23" s="17"/>
      <c r="J23" s="17"/>
      <c r="K23" s="17"/>
      <c r="L23" s="18"/>
      <c r="M23" s="16"/>
      <c r="N23" s="16"/>
      <c r="O23" s="16"/>
      <c r="P23" s="16"/>
      <c r="Q23" s="16"/>
      <c r="R23" s="16"/>
    </row>
    <row r="24" spans="1:18" s="15" customFormat="1" x14ac:dyDescent="0.25">
      <c r="A24" s="16" t="s">
        <v>201</v>
      </c>
      <c r="B24" s="16" t="s">
        <v>202</v>
      </c>
      <c r="C24" s="16" t="s">
        <v>340</v>
      </c>
      <c r="D24" s="16" t="s">
        <v>155</v>
      </c>
      <c r="E24" s="17" t="s">
        <v>84</v>
      </c>
      <c r="F24" s="17" t="s">
        <v>92</v>
      </c>
      <c r="G24" s="17"/>
      <c r="H24" s="17">
        <v>1</v>
      </c>
      <c r="I24" s="17" t="s">
        <v>1</v>
      </c>
      <c r="J24" s="17">
        <v>1</v>
      </c>
      <c r="K24" s="17"/>
      <c r="L24" s="18">
        <v>1</v>
      </c>
      <c r="M24" s="16"/>
      <c r="N24" s="16"/>
      <c r="O24" s="16"/>
      <c r="P24" s="16" t="s">
        <v>205</v>
      </c>
      <c r="Q24" s="16" t="s">
        <v>203</v>
      </c>
      <c r="R24" s="16" t="s">
        <v>204</v>
      </c>
    </row>
    <row r="25" spans="1:18" s="15" customFormat="1" x14ac:dyDescent="0.25">
      <c r="A25" s="16" t="s">
        <v>206</v>
      </c>
      <c r="B25" s="16" t="s">
        <v>207</v>
      </c>
      <c r="C25" s="16" t="s">
        <v>341</v>
      </c>
      <c r="D25" s="16" t="s">
        <v>374</v>
      </c>
      <c r="E25" s="17" t="s">
        <v>81</v>
      </c>
      <c r="F25" s="17" t="s">
        <v>0</v>
      </c>
      <c r="G25" s="17">
        <v>3</v>
      </c>
      <c r="H25" s="17"/>
      <c r="I25" s="17" t="s">
        <v>1</v>
      </c>
      <c r="J25" s="17">
        <v>2</v>
      </c>
      <c r="K25" s="17"/>
      <c r="L25" s="18">
        <v>1</v>
      </c>
      <c r="M25" s="16"/>
      <c r="N25" s="16"/>
      <c r="O25" s="16"/>
      <c r="P25" s="16" t="s">
        <v>210</v>
      </c>
      <c r="Q25" s="16" t="s">
        <v>208</v>
      </c>
      <c r="R25" s="16" t="s">
        <v>209</v>
      </c>
    </row>
    <row r="26" spans="1:18" s="15" customFormat="1" x14ac:dyDescent="0.25">
      <c r="A26" s="16" t="s">
        <v>211</v>
      </c>
      <c r="B26" s="16" t="s">
        <v>212</v>
      </c>
      <c r="C26" s="16" t="s">
        <v>342</v>
      </c>
      <c r="D26" s="16" t="s">
        <v>375</v>
      </c>
      <c r="E26" s="17" t="s">
        <v>81</v>
      </c>
      <c r="F26" s="17" t="s">
        <v>0</v>
      </c>
      <c r="G26" s="17">
        <v>2</v>
      </c>
      <c r="H26" s="17"/>
      <c r="I26" s="17" t="s">
        <v>1</v>
      </c>
      <c r="J26" s="17">
        <v>2</v>
      </c>
      <c r="K26" s="17"/>
      <c r="L26" s="18">
        <v>1</v>
      </c>
      <c r="M26" s="119" t="s">
        <v>213</v>
      </c>
      <c r="N26" s="16"/>
      <c r="O26" s="16"/>
      <c r="P26" s="16" t="s">
        <v>217</v>
      </c>
      <c r="Q26" s="16" t="s">
        <v>215</v>
      </c>
      <c r="R26" s="16" t="s">
        <v>216</v>
      </c>
    </row>
    <row r="27" spans="1:18" s="15" customFormat="1" x14ac:dyDescent="0.2">
      <c r="A27" s="16" t="s">
        <v>213</v>
      </c>
      <c r="B27" s="16" t="s">
        <v>214</v>
      </c>
      <c r="C27" s="16" t="s">
        <v>343</v>
      </c>
      <c r="D27" s="16" t="s">
        <v>375</v>
      </c>
      <c r="E27" s="17" t="s">
        <v>84</v>
      </c>
      <c r="F27" s="17" t="s">
        <v>23</v>
      </c>
      <c r="G27" s="17"/>
      <c r="H27" s="17">
        <v>3</v>
      </c>
      <c r="I27" s="17" t="s">
        <v>1</v>
      </c>
      <c r="J27" s="17">
        <v>2</v>
      </c>
      <c r="K27" s="17"/>
      <c r="L27" s="18">
        <v>1</v>
      </c>
      <c r="M27" s="120"/>
      <c r="N27" s="16"/>
      <c r="O27" s="16"/>
      <c r="P27" s="16" t="s">
        <v>217</v>
      </c>
      <c r="Q27" s="16" t="s">
        <v>215</v>
      </c>
      <c r="R27" s="16" t="s">
        <v>216</v>
      </c>
    </row>
    <row r="28" spans="1:18" s="15" customFormat="1" x14ac:dyDescent="0.25">
      <c r="A28" s="16" t="s">
        <v>218</v>
      </c>
      <c r="B28" s="16" t="s">
        <v>219</v>
      </c>
      <c r="C28" s="16" t="s">
        <v>344</v>
      </c>
      <c r="D28" s="16" t="s">
        <v>375</v>
      </c>
      <c r="E28" s="17" t="s">
        <v>87</v>
      </c>
      <c r="F28" s="17" t="s">
        <v>0</v>
      </c>
      <c r="G28" s="17">
        <v>1</v>
      </c>
      <c r="H28" s="17">
        <v>2</v>
      </c>
      <c r="I28" s="17" t="s">
        <v>1</v>
      </c>
      <c r="J28" s="17">
        <v>3</v>
      </c>
      <c r="K28" s="17"/>
      <c r="L28" s="18">
        <v>2</v>
      </c>
      <c r="M28" s="121" t="s">
        <v>211</v>
      </c>
      <c r="N28" s="16"/>
      <c r="O28" s="16"/>
      <c r="P28" s="16" t="s">
        <v>222</v>
      </c>
      <c r="Q28" s="16" t="s">
        <v>220</v>
      </c>
      <c r="R28" s="16" t="s">
        <v>221</v>
      </c>
    </row>
    <row r="29" spans="1:18" s="15" customFormat="1" x14ac:dyDescent="0.25">
      <c r="A29" s="16" t="s">
        <v>223</v>
      </c>
      <c r="B29" s="16" t="s">
        <v>224</v>
      </c>
      <c r="C29" s="16" t="s">
        <v>345</v>
      </c>
      <c r="D29" s="16" t="s">
        <v>375</v>
      </c>
      <c r="E29" s="17" t="s">
        <v>81</v>
      </c>
      <c r="F29" s="17" t="s">
        <v>0</v>
      </c>
      <c r="G29" s="17">
        <v>3</v>
      </c>
      <c r="H29" s="17"/>
      <c r="I29" s="17" t="s">
        <v>1</v>
      </c>
      <c r="J29" s="17">
        <v>2</v>
      </c>
      <c r="K29" s="17"/>
      <c r="L29" s="18">
        <v>2</v>
      </c>
      <c r="M29" s="119" t="s">
        <v>225</v>
      </c>
      <c r="N29" s="16"/>
      <c r="O29" s="16"/>
      <c r="P29" s="16" t="s">
        <v>229</v>
      </c>
      <c r="Q29" s="16" t="s">
        <v>227</v>
      </c>
      <c r="R29" s="16" t="s">
        <v>228</v>
      </c>
    </row>
    <row r="30" spans="1:18" s="15" customFormat="1" x14ac:dyDescent="0.25">
      <c r="A30" s="16" t="s">
        <v>225</v>
      </c>
      <c r="B30" s="16" t="s">
        <v>226</v>
      </c>
      <c r="C30" s="16" t="s">
        <v>346</v>
      </c>
      <c r="D30" s="16" t="s">
        <v>375</v>
      </c>
      <c r="E30" s="17" t="s">
        <v>84</v>
      </c>
      <c r="F30" s="17" t="s">
        <v>23</v>
      </c>
      <c r="G30" s="17"/>
      <c r="H30" s="17">
        <v>3</v>
      </c>
      <c r="I30" s="17" t="s">
        <v>1</v>
      </c>
      <c r="J30" s="17">
        <v>2</v>
      </c>
      <c r="K30" s="17"/>
      <c r="L30" s="18">
        <v>2</v>
      </c>
      <c r="M30" s="119" t="s">
        <v>211</v>
      </c>
      <c r="N30" s="16"/>
      <c r="O30" s="16"/>
      <c r="P30" s="16" t="s">
        <v>232</v>
      </c>
      <c r="Q30" s="16" t="s">
        <v>230</v>
      </c>
      <c r="R30" s="16" t="s">
        <v>231</v>
      </c>
    </row>
    <row r="31" spans="1:18" s="15" customFormat="1" x14ac:dyDescent="0.25">
      <c r="A31" s="16" t="s">
        <v>233</v>
      </c>
      <c r="B31" s="16" t="s">
        <v>234</v>
      </c>
      <c r="C31" s="16" t="s">
        <v>347</v>
      </c>
      <c r="D31" s="16" t="s">
        <v>376</v>
      </c>
      <c r="E31" s="17" t="s">
        <v>87</v>
      </c>
      <c r="F31" s="17" t="s">
        <v>0</v>
      </c>
      <c r="G31" s="17">
        <v>2</v>
      </c>
      <c r="H31" s="17">
        <v>1</v>
      </c>
      <c r="I31" s="17" t="s">
        <v>1</v>
      </c>
      <c r="J31" s="17">
        <v>2</v>
      </c>
      <c r="K31" s="17"/>
      <c r="L31" s="18">
        <v>3</v>
      </c>
      <c r="M31" s="119" t="s">
        <v>223</v>
      </c>
      <c r="N31" s="16"/>
      <c r="O31" s="16"/>
      <c r="P31" s="16" t="s">
        <v>210</v>
      </c>
      <c r="Q31" s="16" t="s">
        <v>235</v>
      </c>
      <c r="R31" s="16" t="s">
        <v>236</v>
      </c>
    </row>
    <row r="32" spans="1:18" s="15" customFormat="1" x14ac:dyDescent="0.25">
      <c r="A32" s="16" t="s">
        <v>237</v>
      </c>
      <c r="B32" s="16" t="s">
        <v>238</v>
      </c>
      <c r="C32" s="16" t="s">
        <v>348</v>
      </c>
      <c r="D32" s="16" t="s">
        <v>375</v>
      </c>
      <c r="E32" s="17" t="s">
        <v>81</v>
      </c>
      <c r="F32" s="17" t="s">
        <v>0</v>
      </c>
      <c r="G32" s="17">
        <v>2</v>
      </c>
      <c r="H32" s="17"/>
      <c r="I32" s="17" t="s">
        <v>1</v>
      </c>
      <c r="J32" s="17">
        <v>2</v>
      </c>
      <c r="K32" s="17"/>
      <c r="L32" s="18">
        <v>3</v>
      </c>
      <c r="M32" s="119" t="s">
        <v>239</v>
      </c>
      <c r="N32" s="16"/>
      <c r="O32" s="16"/>
      <c r="P32" s="16" t="s">
        <v>222</v>
      </c>
      <c r="Q32" s="16" t="s">
        <v>241</v>
      </c>
      <c r="R32" s="16" t="s">
        <v>242</v>
      </c>
    </row>
    <row r="33" spans="1:18" s="15" customFormat="1" x14ac:dyDescent="0.25">
      <c r="A33" s="16" t="s">
        <v>239</v>
      </c>
      <c r="B33" s="16" t="s">
        <v>240</v>
      </c>
      <c r="C33" s="16" t="s">
        <v>349</v>
      </c>
      <c r="D33" s="16" t="s">
        <v>375</v>
      </c>
      <c r="E33" s="17" t="s">
        <v>84</v>
      </c>
      <c r="F33" s="17" t="s">
        <v>23</v>
      </c>
      <c r="G33" s="17"/>
      <c r="H33" s="17">
        <v>3</v>
      </c>
      <c r="I33" s="17" t="s">
        <v>1</v>
      </c>
      <c r="J33" s="17">
        <v>2</v>
      </c>
      <c r="K33" s="17"/>
      <c r="L33" s="18">
        <v>3</v>
      </c>
      <c r="M33" s="16"/>
      <c r="N33" s="16"/>
      <c r="O33" s="16"/>
      <c r="P33" s="16" t="s">
        <v>222</v>
      </c>
      <c r="Q33" s="16" t="s">
        <v>241</v>
      </c>
      <c r="R33" s="16" t="s">
        <v>242</v>
      </c>
    </row>
    <row r="34" spans="1:18" s="15" customFormat="1" x14ac:dyDescent="0.25">
      <c r="A34" s="16" t="s">
        <v>243</v>
      </c>
      <c r="B34" s="16" t="s">
        <v>244</v>
      </c>
      <c r="C34" s="16" t="s">
        <v>350</v>
      </c>
      <c r="D34" s="16" t="s">
        <v>377</v>
      </c>
      <c r="E34" s="17" t="s">
        <v>87</v>
      </c>
      <c r="F34" s="17" t="s">
        <v>0</v>
      </c>
      <c r="G34" s="17">
        <v>2</v>
      </c>
      <c r="H34" s="17">
        <v>2</v>
      </c>
      <c r="I34" s="17" t="s">
        <v>1</v>
      </c>
      <c r="J34" s="17">
        <v>3</v>
      </c>
      <c r="K34" s="17"/>
      <c r="L34" s="18">
        <v>4</v>
      </c>
      <c r="M34" s="119" t="s">
        <v>237</v>
      </c>
      <c r="N34" s="16"/>
      <c r="O34" s="16"/>
      <c r="P34" s="16" t="s">
        <v>247</v>
      </c>
      <c r="Q34" s="16" t="s">
        <v>245</v>
      </c>
      <c r="R34" s="16" t="s">
        <v>246</v>
      </c>
    </row>
    <row r="35" spans="1:18" s="15" customFormat="1" x14ac:dyDescent="0.25">
      <c r="A35" s="16" t="s">
        <v>248</v>
      </c>
      <c r="B35" s="16" t="s">
        <v>249</v>
      </c>
      <c r="C35" s="16" t="s">
        <v>351</v>
      </c>
      <c r="D35" s="16" t="s">
        <v>374</v>
      </c>
      <c r="E35" s="17" t="s">
        <v>84</v>
      </c>
      <c r="F35" s="17" t="s">
        <v>21</v>
      </c>
      <c r="G35" s="17"/>
      <c r="H35" s="17">
        <v>2</v>
      </c>
      <c r="I35" s="17" t="s">
        <v>1</v>
      </c>
      <c r="J35" s="17">
        <v>2</v>
      </c>
      <c r="K35" s="17"/>
      <c r="L35" s="18">
        <v>3</v>
      </c>
      <c r="M35" s="16"/>
      <c r="N35" s="16"/>
      <c r="O35" s="16"/>
      <c r="P35" s="16" t="s">
        <v>247</v>
      </c>
      <c r="Q35" s="16" t="s">
        <v>250</v>
      </c>
      <c r="R35" s="16" t="s">
        <v>251</v>
      </c>
    </row>
    <row r="36" spans="1:18" s="15" customFormat="1" x14ac:dyDescent="0.25">
      <c r="A36" s="16" t="s">
        <v>252</v>
      </c>
      <c r="B36" s="16" t="s">
        <v>253</v>
      </c>
      <c r="C36" s="16" t="s">
        <v>352</v>
      </c>
      <c r="D36" s="16" t="s">
        <v>374</v>
      </c>
      <c r="E36" s="17" t="s">
        <v>84</v>
      </c>
      <c r="F36" s="17" t="s">
        <v>21</v>
      </c>
      <c r="G36" s="17"/>
      <c r="H36" s="17">
        <v>2</v>
      </c>
      <c r="I36" s="17" t="s">
        <v>1</v>
      </c>
      <c r="J36" s="17">
        <v>2</v>
      </c>
      <c r="K36" s="17"/>
      <c r="L36" s="18">
        <v>4</v>
      </c>
      <c r="M36" s="122" t="s">
        <v>255</v>
      </c>
      <c r="N36" s="122" t="s">
        <v>257</v>
      </c>
      <c r="O36" s="16"/>
      <c r="P36" s="16" t="s">
        <v>210</v>
      </c>
      <c r="Q36" s="16" t="s">
        <v>259</v>
      </c>
      <c r="R36" s="16" t="s">
        <v>260</v>
      </c>
    </row>
    <row r="37" spans="1:18" s="15" customFormat="1" x14ac:dyDescent="0.25">
      <c r="A37" s="16" t="s">
        <v>255</v>
      </c>
      <c r="B37" s="16" t="s">
        <v>256</v>
      </c>
      <c r="C37" s="16" t="s">
        <v>353</v>
      </c>
      <c r="D37" s="16" t="s">
        <v>374</v>
      </c>
      <c r="E37" s="17" t="s">
        <v>84</v>
      </c>
      <c r="F37" s="17" t="s">
        <v>23</v>
      </c>
      <c r="G37" s="17"/>
      <c r="H37" s="17">
        <v>2</v>
      </c>
      <c r="I37" s="17" t="s">
        <v>1</v>
      </c>
      <c r="J37" s="17">
        <v>2</v>
      </c>
      <c r="K37" s="17"/>
      <c r="L37" s="18">
        <v>4</v>
      </c>
      <c r="M37" s="16"/>
      <c r="N37" s="16"/>
      <c r="O37" s="16"/>
      <c r="P37" s="16" t="s">
        <v>247</v>
      </c>
      <c r="Q37" s="16" t="s">
        <v>250</v>
      </c>
      <c r="R37" s="16" t="s">
        <v>251</v>
      </c>
    </row>
    <row r="38" spans="1:18" s="15" customFormat="1" x14ac:dyDescent="0.25">
      <c r="A38" s="16" t="s">
        <v>257</v>
      </c>
      <c r="B38" s="16" t="s">
        <v>258</v>
      </c>
      <c r="C38" s="16" t="s">
        <v>354</v>
      </c>
      <c r="D38" s="16" t="s">
        <v>374</v>
      </c>
      <c r="E38" s="17" t="s">
        <v>84</v>
      </c>
      <c r="F38" s="17" t="s">
        <v>23</v>
      </c>
      <c r="G38" s="17"/>
      <c r="H38" s="17">
        <v>2</v>
      </c>
      <c r="I38" s="17" t="s">
        <v>1</v>
      </c>
      <c r="J38" s="17">
        <v>2</v>
      </c>
      <c r="K38" s="17"/>
      <c r="L38" s="18">
        <v>4</v>
      </c>
      <c r="M38" s="16"/>
      <c r="N38" s="16"/>
      <c r="O38" s="16"/>
      <c r="P38" s="16" t="s">
        <v>210</v>
      </c>
      <c r="Q38" s="16" t="s">
        <v>259</v>
      </c>
      <c r="R38" s="16" t="s">
        <v>260</v>
      </c>
    </row>
    <row r="39" spans="1:18" s="15" customFormat="1" x14ac:dyDescent="0.25">
      <c r="A39" s="16" t="s">
        <v>261</v>
      </c>
      <c r="B39" s="16" t="s">
        <v>262</v>
      </c>
      <c r="C39" s="16" t="s">
        <v>355</v>
      </c>
      <c r="D39" s="16" t="s">
        <v>374</v>
      </c>
      <c r="E39" s="17" t="s">
        <v>81</v>
      </c>
      <c r="F39" s="17" t="s">
        <v>0</v>
      </c>
      <c r="G39" s="17">
        <v>3</v>
      </c>
      <c r="H39" s="17"/>
      <c r="I39" s="17" t="s">
        <v>1</v>
      </c>
      <c r="J39" s="17">
        <v>2</v>
      </c>
      <c r="K39" s="17"/>
      <c r="L39" s="18">
        <v>4</v>
      </c>
      <c r="M39" s="16"/>
      <c r="N39" s="16"/>
      <c r="O39" s="16"/>
      <c r="P39" s="16" t="s">
        <v>210</v>
      </c>
      <c r="Q39" s="16" t="s">
        <v>259</v>
      </c>
      <c r="R39" s="16" t="s">
        <v>260</v>
      </c>
    </row>
    <row r="40" spans="1:18" s="15" customFormat="1" x14ac:dyDescent="0.25">
      <c r="A40" s="16" t="s">
        <v>263</v>
      </c>
      <c r="B40" s="16" t="s">
        <v>264</v>
      </c>
      <c r="C40" s="16" t="s">
        <v>356</v>
      </c>
      <c r="D40" s="16" t="s">
        <v>374</v>
      </c>
      <c r="E40" s="17" t="s">
        <v>87</v>
      </c>
      <c r="F40" s="17" t="s">
        <v>0</v>
      </c>
      <c r="G40" s="17">
        <v>3</v>
      </c>
      <c r="H40" s="17">
        <v>3</v>
      </c>
      <c r="I40" s="17" t="s">
        <v>1</v>
      </c>
      <c r="J40" s="17">
        <v>4</v>
      </c>
      <c r="K40" s="17"/>
      <c r="L40" s="18">
        <v>5</v>
      </c>
      <c r="M40" s="123" t="s">
        <v>261</v>
      </c>
      <c r="N40" s="16"/>
      <c r="O40" s="16"/>
      <c r="P40" s="16" t="s">
        <v>247</v>
      </c>
      <c r="Q40" s="16" t="s">
        <v>387</v>
      </c>
      <c r="R40" s="16" t="s">
        <v>388</v>
      </c>
    </row>
    <row r="41" spans="1:18" s="15" customFormat="1" x14ac:dyDescent="0.25">
      <c r="A41" s="16" t="s">
        <v>265</v>
      </c>
      <c r="B41" s="16" t="s">
        <v>266</v>
      </c>
      <c r="C41" s="16" t="s">
        <v>357</v>
      </c>
      <c r="D41" s="16" t="s">
        <v>374</v>
      </c>
      <c r="E41" s="17" t="s">
        <v>84</v>
      </c>
      <c r="F41" s="17" t="s">
        <v>21</v>
      </c>
      <c r="G41" s="17"/>
      <c r="H41" s="17">
        <v>2</v>
      </c>
      <c r="I41" s="17" t="s">
        <v>1</v>
      </c>
      <c r="J41" s="17">
        <v>1</v>
      </c>
      <c r="K41" s="17"/>
      <c r="L41" s="18">
        <v>6</v>
      </c>
      <c r="M41" s="123" t="s">
        <v>261</v>
      </c>
      <c r="N41" s="16"/>
      <c r="O41" s="16"/>
      <c r="P41" s="16" t="s">
        <v>210</v>
      </c>
      <c r="Q41" s="16" t="s">
        <v>259</v>
      </c>
      <c r="R41" s="16" t="s">
        <v>260</v>
      </c>
    </row>
    <row r="42" spans="1:18" s="15" customFormat="1" x14ac:dyDescent="0.25">
      <c r="A42" s="16" t="s">
        <v>267</v>
      </c>
      <c r="B42" s="16" t="s">
        <v>268</v>
      </c>
      <c r="C42" s="16" t="s">
        <v>358</v>
      </c>
      <c r="D42" s="16" t="s">
        <v>378</v>
      </c>
      <c r="E42" s="17" t="s">
        <v>81</v>
      </c>
      <c r="F42" s="17" t="s">
        <v>0</v>
      </c>
      <c r="G42" s="17">
        <v>2</v>
      </c>
      <c r="H42" s="17"/>
      <c r="I42" s="17" t="s">
        <v>1</v>
      </c>
      <c r="J42" s="17">
        <v>2</v>
      </c>
      <c r="K42" s="17"/>
      <c r="L42" s="18">
        <v>5</v>
      </c>
      <c r="M42" s="118" t="s">
        <v>218</v>
      </c>
      <c r="N42" s="122" t="s">
        <v>269</v>
      </c>
      <c r="O42" s="16"/>
      <c r="P42" s="16" t="s">
        <v>273</v>
      </c>
      <c r="Q42" s="16" t="s">
        <v>271</v>
      </c>
      <c r="R42" s="16" t="s">
        <v>272</v>
      </c>
    </row>
    <row r="43" spans="1:18" s="15" customFormat="1" x14ac:dyDescent="0.25">
      <c r="A43" s="16" t="s">
        <v>269</v>
      </c>
      <c r="B43" s="16" t="s">
        <v>270</v>
      </c>
      <c r="C43" s="16" t="s">
        <v>359</v>
      </c>
      <c r="D43" s="16" t="s">
        <v>379</v>
      </c>
      <c r="E43" s="17" t="s">
        <v>84</v>
      </c>
      <c r="F43" s="17" t="s">
        <v>23</v>
      </c>
      <c r="G43" s="17"/>
      <c r="H43" s="17">
        <v>3</v>
      </c>
      <c r="I43" s="17" t="s">
        <v>1</v>
      </c>
      <c r="J43" s="17">
        <v>2</v>
      </c>
      <c r="K43" s="17"/>
      <c r="L43" s="18">
        <v>5</v>
      </c>
      <c r="M43" s="122" t="s">
        <v>267</v>
      </c>
      <c r="N43" s="16"/>
      <c r="O43" s="16"/>
      <c r="P43" s="16" t="s">
        <v>273</v>
      </c>
      <c r="Q43" s="16" t="s">
        <v>274</v>
      </c>
      <c r="R43" s="16" t="s">
        <v>275</v>
      </c>
    </row>
    <row r="44" spans="1:18" s="15" customFormat="1" x14ac:dyDescent="0.25">
      <c r="A44" s="16" t="s">
        <v>276</v>
      </c>
      <c r="B44" s="16" t="s">
        <v>277</v>
      </c>
      <c r="C44" s="16" t="s">
        <v>360</v>
      </c>
      <c r="D44" s="16" t="s">
        <v>374</v>
      </c>
      <c r="E44" s="17" t="s">
        <v>81</v>
      </c>
      <c r="F44" s="17" t="s">
        <v>0</v>
      </c>
      <c r="G44" s="17">
        <v>2</v>
      </c>
      <c r="H44" s="16"/>
      <c r="I44" s="17" t="s">
        <v>1</v>
      </c>
      <c r="J44" s="17">
        <v>1</v>
      </c>
      <c r="K44" s="17"/>
      <c r="L44" s="18">
        <v>6</v>
      </c>
      <c r="M44" s="16"/>
      <c r="N44" s="16"/>
      <c r="O44" s="16"/>
      <c r="P44" s="16" t="s">
        <v>171</v>
      </c>
      <c r="Q44" s="16" t="s">
        <v>278</v>
      </c>
      <c r="R44" s="16" t="s">
        <v>279</v>
      </c>
    </row>
    <row r="45" spans="1:18" s="15" customFormat="1" x14ac:dyDescent="0.25">
      <c r="A45" s="16" t="s">
        <v>280</v>
      </c>
      <c r="B45" s="16" t="s">
        <v>281</v>
      </c>
      <c r="C45" s="16" t="s">
        <v>361</v>
      </c>
      <c r="D45" s="16" t="s">
        <v>375</v>
      </c>
      <c r="E45" s="17" t="s">
        <v>81</v>
      </c>
      <c r="F45" s="17" t="s">
        <v>0</v>
      </c>
      <c r="G45" s="17">
        <v>2</v>
      </c>
      <c r="H45" s="17"/>
      <c r="I45" s="17" t="s">
        <v>1</v>
      </c>
      <c r="J45" s="17">
        <v>2</v>
      </c>
      <c r="K45" s="17"/>
      <c r="L45" s="18">
        <v>6</v>
      </c>
      <c r="M45" s="118" t="s">
        <v>218</v>
      </c>
      <c r="N45" s="122" t="s">
        <v>282</v>
      </c>
      <c r="O45" s="16"/>
      <c r="P45" s="16" t="s">
        <v>286</v>
      </c>
      <c r="Q45" s="16" t="s">
        <v>284</v>
      </c>
      <c r="R45" s="16" t="s">
        <v>285</v>
      </c>
    </row>
    <row r="46" spans="1:18" s="15" customFormat="1" x14ac:dyDescent="0.25">
      <c r="A46" s="16" t="s">
        <v>282</v>
      </c>
      <c r="B46" s="16" t="s">
        <v>283</v>
      </c>
      <c r="C46" s="16" t="s">
        <v>362</v>
      </c>
      <c r="D46" s="16" t="s">
        <v>375</v>
      </c>
      <c r="E46" s="17" t="s">
        <v>84</v>
      </c>
      <c r="F46" s="17" t="s">
        <v>23</v>
      </c>
      <c r="G46" s="17"/>
      <c r="H46" s="17">
        <v>3</v>
      </c>
      <c r="I46" s="17" t="s">
        <v>1</v>
      </c>
      <c r="J46" s="17">
        <v>2</v>
      </c>
      <c r="K46" s="17"/>
      <c r="L46" s="18">
        <v>6</v>
      </c>
      <c r="M46" s="122" t="s">
        <v>280</v>
      </c>
      <c r="N46" s="16"/>
      <c r="O46" s="16"/>
      <c r="P46" s="16" t="s">
        <v>286</v>
      </c>
      <c r="Q46" s="16" t="s">
        <v>287</v>
      </c>
      <c r="R46" s="16" t="s">
        <v>288</v>
      </c>
    </row>
    <row r="47" spans="1:18" s="15" customFormat="1" x14ac:dyDescent="0.25">
      <c r="A47" s="16" t="s">
        <v>289</v>
      </c>
      <c r="B47" s="16" t="s">
        <v>290</v>
      </c>
      <c r="C47" s="16" t="s">
        <v>363</v>
      </c>
      <c r="D47" s="16" t="s">
        <v>375</v>
      </c>
      <c r="E47" s="17" t="s">
        <v>81</v>
      </c>
      <c r="F47" s="17" t="s">
        <v>0</v>
      </c>
      <c r="G47" s="17">
        <v>2</v>
      </c>
      <c r="H47" s="17"/>
      <c r="I47" s="17" t="s">
        <v>1</v>
      </c>
      <c r="J47" s="17">
        <v>2</v>
      </c>
      <c r="K47" s="17"/>
      <c r="L47" s="18">
        <v>7</v>
      </c>
      <c r="M47" s="123" t="s">
        <v>291</v>
      </c>
      <c r="N47" s="16"/>
      <c r="O47" s="16"/>
      <c r="P47" s="16" t="s">
        <v>295</v>
      </c>
      <c r="Q47" s="16" t="s">
        <v>293</v>
      </c>
      <c r="R47" s="16" t="s">
        <v>294</v>
      </c>
    </row>
    <row r="48" spans="1:18" s="15" customFormat="1" x14ac:dyDescent="0.25">
      <c r="A48" s="16" t="s">
        <v>291</v>
      </c>
      <c r="B48" s="16" t="s">
        <v>292</v>
      </c>
      <c r="C48" s="16" t="s">
        <v>364</v>
      </c>
      <c r="D48" s="16" t="s">
        <v>375</v>
      </c>
      <c r="E48" s="17" t="s">
        <v>84</v>
      </c>
      <c r="F48" s="17" t="s">
        <v>23</v>
      </c>
      <c r="G48" s="17"/>
      <c r="H48" s="17">
        <v>3</v>
      </c>
      <c r="I48" s="17" t="s">
        <v>1</v>
      </c>
      <c r="J48" s="17">
        <v>2</v>
      </c>
      <c r="K48" s="17"/>
      <c r="L48" s="18">
        <v>7</v>
      </c>
      <c r="M48" s="118" t="s">
        <v>243</v>
      </c>
      <c r="N48" s="16"/>
      <c r="O48" s="16"/>
      <c r="P48" s="16" t="s">
        <v>205</v>
      </c>
      <c r="Q48" s="16" t="s">
        <v>203</v>
      </c>
      <c r="R48" s="16" t="s">
        <v>204</v>
      </c>
    </row>
    <row r="49" spans="1:18" s="15" customFormat="1" x14ac:dyDescent="0.25">
      <c r="A49" s="16" t="s">
        <v>296</v>
      </c>
      <c r="B49" s="16" t="s">
        <v>297</v>
      </c>
      <c r="C49" s="16" t="s">
        <v>365</v>
      </c>
      <c r="D49" s="16" t="s">
        <v>375</v>
      </c>
      <c r="E49" s="17" t="s">
        <v>81</v>
      </c>
      <c r="F49" s="17" t="s">
        <v>0</v>
      </c>
      <c r="G49" s="17">
        <v>3</v>
      </c>
      <c r="H49" s="17"/>
      <c r="I49" s="17" t="s">
        <v>1</v>
      </c>
      <c r="J49" s="17">
        <v>2</v>
      </c>
      <c r="K49" s="17"/>
      <c r="L49" s="18">
        <v>8</v>
      </c>
      <c r="M49" s="123" t="s">
        <v>289</v>
      </c>
      <c r="N49" s="16"/>
      <c r="O49" s="16"/>
      <c r="P49" s="16" t="s">
        <v>295</v>
      </c>
      <c r="Q49" s="16" t="s">
        <v>293</v>
      </c>
      <c r="R49" s="16" t="s">
        <v>294</v>
      </c>
    </row>
    <row r="50" spans="1:18" s="15" customFormat="1" x14ac:dyDescent="0.25">
      <c r="A50" s="16" t="s">
        <v>298</v>
      </c>
      <c r="B50" s="16" t="s">
        <v>299</v>
      </c>
      <c r="C50" s="16" t="s">
        <v>366</v>
      </c>
      <c r="D50" s="16" t="s">
        <v>375</v>
      </c>
      <c r="E50" s="17" t="s">
        <v>84</v>
      </c>
      <c r="F50" s="17" t="s">
        <v>23</v>
      </c>
      <c r="G50" s="17"/>
      <c r="H50" s="17">
        <v>3</v>
      </c>
      <c r="I50" s="17" t="s">
        <v>1</v>
      </c>
      <c r="J50" s="17">
        <v>3</v>
      </c>
      <c r="K50" s="17"/>
      <c r="L50" s="18">
        <v>9</v>
      </c>
      <c r="M50" s="123" t="s">
        <v>296</v>
      </c>
      <c r="N50" s="16"/>
      <c r="O50" s="16"/>
      <c r="P50" s="16" t="s">
        <v>295</v>
      </c>
      <c r="Q50" s="16" t="s">
        <v>293</v>
      </c>
      <c r="R50" s="16" t="s">
        <v>294</v>
      </c>
    </row>
    <row r="51" spans="1:18" s="15" customFormat="1" x14ac:dyDescent="0.25">
      <c r="A51" s="16" t="s">
        <v>300</v>
      </c>
      <c r="B51" s="16" t="s">
        <v>301</v>
      </c>
      <c r="C51" s="16" t="s">
        <v>367</v>
      </c>
      <c r="D51" s="16" t="s">
        <v>375</v>
      </c>
      <c r="E51" s="17" t="s">
        <v>87</v>
      </c>
      <c r="F51" s="17" t="s">
        <v>0</v>
      </c>
      <c r="G51" s="17">
        <v>2</v>
      </c>
      <c r="H51" s="17">
        <v>2</v>
      </c>
      <c r="I51" s="17" t="s">
        <v>1</v>
      </c>
      <c r="J51" s="17">
        <v>3</v>
      </c>
      <c r="K51" s="17"/>
      <c r="L51" s="18">
        <v>7</v>
      </c>
      <c r="M51" s="123" t="s">
        <v>267</v>
      </c>
      <c r="N51" s="16"/>
      <c r="O51" s="16"/>
      <c r="P51" s="16" t="s">
        <v>304</v>
      </c>
      <c r="Q51" s="16" t="s">
        <v>302</v>
      </c>
      <c r="R51" s="16" t="s">
        <v>303</v>
      </c>
    </row>
    <row r="52" spans="1:18" s="15" customFormat="1" x14ac:dyDescent="0.25">
      <c r="A52" s="16" t="s">
        <v>305</v>
      </c>
      <c r="B52" s="16" t="s">
        <v>306</v>
      </c>
      <c r="C52" s="16" t="s">
        <v>368</v>
      </c>
      <c r="D52" s="16" t="s">
        <v>375</v>
      </c>
      <c r="E52" s="17" t="s">
        <v>87</v>
      </c>
      <c r="F52" s="17" t="s">
        <v>0</v>
      </c>
      <c r="G52" s="17">
        <v>2</v>
      </c>
      <c r="H52" s="17">
        <v>3</v>
      </c>
      <c r="I52" s="17" t="s">
        <v>1</v>
      </c>
      <c r="J52" s="17">
        <v>4</v>
      </c>
      <c r="K52" s="17"/>
      <c r="L52" s="18">
        <v>8</v>
      </c>
      <c r="M52" s="123" t="s">
        <v>300</v>
      </c>
      <c r="N52" s="16"/>
      <c r="O52" s="16"/>
      <c r="P52" s="16" t="s">
        <v>295</v>
      </c>
      <c r="Q52" s="16" t="s">
        <v>293</v>
      </c>
      <c r="R52" s="16" t="s">
        <v>294</v>
      </c>
    </row>
    <row r="53" spans="1:18" s="15" customFormat="1" x14ac:dyDescent="0.25">
      <c r="A53" s="16" t="s">
        <v>307</v>
      </c>
      <c r="B53" s="16" t="s">
        <v>308</v>
      </c>
      <c r="C53" s="16" t="s">
        <v>369</v>
      </c>
      <c r="D53" s="16" t="s">
        <v>380</v>
      </c>
      <c r="E53" s="17" t="s">
        <v>84</v>
      </c>
      <c r="F53" s="17" t="s">
        <v>23</v>
      </c>
      <c r="G53" s="17"/>
      <c r="H53" s="17">
        <v>1</v>
      </c>
      <c r="I53" s="17" t="s">
        <v>1</v>
      </c>
      <c r="J53" s="17">
        <v>1</v>
      </c>
      <c r="K53" s="17"/>
      <c r="L53" s="18">
        <v>8</v>
      </c>
      <c r="M53" s="16"/>
      <c r="N53" s="16"/>
      <c r="O53" s="16"/>
      <c r="P53" s="16" t="s">
        <v>229</v>
      </c>
      <c r="Q53" s="16" t="s">
        <v>227</v>
      </c>
      <c r="R53" s="16" t="s">
        <v>228</v>
      </c>
    </row>
    <row r="54" spans="1:18" s="15" customFormat="1" x14ac:dyDescent="0.25">
      <c r="A54" s="16" t="s">
        <v>309</v>
      </c>
      <c r="B54" s="16" t="s">
        <v>310</v>
      </c>
      <c r="C54" s="16" t="s">
        <v>370</v>
      </c>
      <c r="D54" s="16" t="s">
        <v>374</v>
      </c>
      <c r="E54" s="17" t="s">
        <v>81</v>
      </c>
      <c r="F54" s="17" t="s">
        <v>0</v>
      </c>
      <c r="G54" s="17">
        <v>2</v>
      </c>
      <c r="H54" s="17"/>
      <c r="I54" s="17" t="s">
        <v>1</v>
      </c>
      <c r="J54" s="17">
        <v>1</v>
      </c>
      <c r="K54" s="17"/>
      <c r="L54" s="18">
        <v>9</v>
      </c>
      <c r="M54" s="16"/>
      <c r="N54" s="16"/>
      <c r="O54" s="16"/>
      <c r="P54" s="16" t="s">
        <v>210</v>
      </c>
      <c r="Q54" s="16" t="s">
        <v>235</v>
      </c>
      <c r="R54" s="16" t="s">
        <v>236</v>
      </c>
    </row>
    <row r="55" spans="1:18" s="15" customFormat="1" x14ac:dyDescent="0.25">
      <c r="A55" s="16" t="s">
        <v>311</v>
      </c>
      <c r="B55" s="16" t="s">
        <v>312</v>
      </c>
      <c r="C55" s="16" t="s">
        <v>371</v>
      </c>
      <c r="D55" s="16" t="s">
        <v>381</v>
      </c>
      <c r="E55" s="17" t="s">
        <v>87</v>
      </c>
      <c r="F55" s="17" t="s">
        <v>0</v>
      </c>
      <c r="G55" s="17">
        <v>2</v>
      </c>
      <c r="H55" s="17">
        <v>1</v>
      </c>
      <c r="I55" s="17" t="s">
        <v>1</v>
      </c>
      <c r="J55" s="17">
        <v>2</v>
      </c>
      <c r="K55" s="17"/>
      <c r="L55" s="18">
        <v>9</v>
      </c>
      <c r="M55" s="118" t="s">
        <v>267</v>
      </c>
      <c r="N55" s="16"/>
      <c r="O55" s="16"/>
      <c r="P55" s="16" t="s">
        <v>229</v>
      </c>
      <c r="Q55" s="16" t="s">
        <v>313</v>
      </c>
      <c r="R55" s="16" t="s">
        <v>314</v>
      </c>
    </row>
    <row r="56" spans="1:18" ht="15" customHeight="1" x14ac:dyDescent="0.25">
      <c r="A56" s="9" t="s">
        <v>131</v>
      </c>
      <c r="B56" s="19"/>
      <c r="C56" s="16"/>
      <c r="D56" s="16"/>
      <c r="E56" s="17"/>
      <c r="F56" s="17"/>
      <c r="G56" s="17"/>
      <c r="H56" s="17"/>
      <c r="I56" s="17"/>
      <c r="J56" s="17"/>
      <c r="K56" s="17"/>
      <c r="L56" s="18"/>
      <c r="M56" s="16"/>
      <c r="N56" s="16"/>
      <c r="O56" s="16"/>
      <c r="P56" s="16"/>
      <c r="Q56" s="16"/>
      <c r="R56" s="16"/>
    </row>
    <row r="57" spans="1:18" ht="15" customHeight="1" x14ac:dyDescent="0.25">
      <c r="A57" s="16" t="s">
        <v>315</v>
      </c>
      <c r="B57" s="16" t="s">
        <v>11</v>
      </c>
      <c r="C57" s="16" t="s">
        <v>44</v>
      </c>
      <c r="D57" s="16" t="s">
        <v>26</v>
      </c>
      <c r="E57" s="17" t="s">
        <v>20</v>
      </c>
      <c r="F57" s="17" t="s">
        <v>0</v>
      </c>
      <c r="G57" s="17">
        <v>0</v>
      </c>
      <c r="H57" s="17"/>
      <c r="I57" s="17" t="s">
        <v>1</v>
      </c>
      <c r="J57" s="17">
        <v>0</v>
      </c>
      <c r="K57" s="17"/>
      <c r="L57" s="18" t="s">
        <v>32</v>
      </c>
      <c r="M57" s="16"/>
      <c r="N57" s="16"/>
      <c r="O57" s="16"/>
      <c r="P57" s="16" t="s">
        <v>210</v>
      </c>
      <c r="Q57" s="16" t="s">
        <v>259</v>
      </c>
      <c r="R57" s="16" t="s">
        <v>260</v>
      </c>
    </row>
    <row r="58" spans="1:18" ht="15" customHeight="1" x14ac:dyDescent="0.25">
      <c r="A58" s="124" t="s">
        <v>162</v>
      </c>
      <c r="B58" s="21"/>
      <c r="C58" s="22"/>
      <c r="D58" s="22"/>
      <c r="E58" s="23"/>
      <c r="F58" s="23"/>
      <c r="G58" s="23"/>
      <c r="H58" s="23"/>
      <c r="I58" s="23"/>
      <c r="J58" s="23"/>
      <c r="K58" s="23"/>
      <c r="L58" s="24"/>
      <c r="M58" s="22"/>
      <c r="N58" s="22"/>
      <c r="O58" s="22"/>
      <c r="P58" s="22"/>
      <c r="Q58" s="22"/>
      <c r="R58" s="22"/>
    </row>
    <row r="59" spans="1:18" s="15" customFormat="1" x14ac:dyDescent="0.25">
      <c r="A59" s="16" t="s">
        <v>316</v>
      </c>
      <c r="B59" s="16" t="s">
        <v>317</v>
      </c>
      <c r="C59" s="16" t="s">
        <v>321</v>
      </c>
      <c r="D59" s="16" t="s">
        <v>25</v>
      </c>
      <c r="E59" s="17" t="s">
        <v>84</v>
      </c>
      <c r="F59" s="17" t="s">
        <v>23</v>
      </c>
      <c r="G59" s="17"/>
      <c r="H59" s="17">
        <v>2</v>
      </c>
      <c r="I59" s="17" t="s">
        <v>1</v>
      </c>
      <c r="J59" s="17">
        <v>2</v>
      </c>
      <c r="K59" s="17"/>
      <c r="L59" s="18">
        <v>5</v>
      </c>
      <c r="M59" s="16"/>
      <c r="N59" s="16"/>
      <c r="O59" s="16"/>
      <c r="P59" s="16" t="s">
        <v>320</v>
      </c>
      <c r="Q59" s="16" t="s">
        <v>318</v>
      </c>
      <c r="R59" s="16" t="s">
        <v>319</v>
      </c>
    </row>
    <row r="60" spans="1:18" s="15" customFormat="1" x14ac:dyDescent="0.25">
      <c r="A60" s="16" t="s">
        <v>322</v>
      </c>
      <c r="B60" s="16" t="s">
        <v>323</v>
      </c>
      <c r="C60" s="16" t="s">
        <v>324</v>
      </c>
      <c r="D60" s="16" t="s">
        <v>25</v>
      </c>
      <c r="E60" s="17" t="s">
        <v>84</v>
      </c>
      <c r="F60" s="17" t="s">
        <v>23</v>
      </c>
      <c r="G60" s="17"/>
      <c r="H60" s="17">
        <v>2</v>
      </c>
      <c r="I60" s="17" t="s">
        <v>1</v>
      </c>
      <c r="J60" s="17">
        <v>2</v>
      </c>
      <c r="K60" s="17"/>
      <c r="L60" s="18">
        <v>6</v>
      </c>
      <c r="M60" s="118" t="s">
        <v>316</v>
      </c>
      <c r="N60" s="16"/>
      <c r="O60" s="16"/>
      <c r="P60" s="16" t="s">
        <v>320</v>
      </c>
      <c r="Q60" s="16" t="s">
        <v>318</v>
      </c>
      <c r="R60" s="16" t="s">
        <v>319</v>
      </c>
    </row>
    <row r="61" spans="1:18" s="15" customFormat="1" x14ac:dyDescent="0.25">
      <c r="A61" s="16" t="s">
        <v>325</v>
      </c>
      <c r="B61" s="16" t="s">
        <v>326</v>
      </c>
      <c r="C61" s="16" t="s">
        <v>327</v>
      </c>
      <c r="D61" s="16" t="s">
        <v>25</v>
      </c>
      <c r="E61" s="17" t="s">
        <v>84</v>
      </c>
      <c r="F61" s="17" t="s">
        <v>23</v>
      </c>
      <c r="G61" s="17"/>
      <c r="H61" s="17">
        <v>2</v>
      </c>
      <c r="I61" s="17" t="s">
        <v>1</v>
      </c>
      <c r="J61" s="17">
        <v>2</v>
      </c>
      <c r="K61" s="17"/>
      <c r="L61" s="18">
        <v>7</v>
      </c>
      <c r="M61" s="118" t="s">
        <v>322</v>
      </c>
      <c r="N61" s="16"/>
      <c r="O61" s="16"/>
      <c r="P61" s="16" t="s">
        <v>320</v>
      </c>
      <c r="Q61" s="16" t="s">
        <v>318</v>
      </c>
      <c r="R61" s="16" t="s">
        <v>319</v>
      </c>
    </row>
    <row r="62" spans="1:18" s="15" customFormat="1" x14ac:dyDescent="0.25">
      <c r="A62" s="16" t="s">
        <v>328</v>
      </c>
      <c r="B62" s="16" t="s">
        <v>329</v>
      </c>
      <c r="C62" s="16" t="s">
        <v>330</v>
      </c>
      <c r="D62" s="16" t="s">
        <v>25</v>
      </c>
      <c r="E62" s="17" t="s">
        <v>84</v>
      </c>
      <c r="F62" s="17" t="s">
        <v>23</v>
      </c>
      <c r="G62" s="17"/>
      <c r="H62" s="17">
        <v>2</v>
      </c>
      <c r="I62" s="17" t="s">
        <v>1</v>
      </c>
      <c r="J62" s="17">
        <v>2</v>
      </c>
      <c r="K62" s="17"/>
      <c r="L62" s="18">
        <v>8</v>
      </c>
      <c r="M62" s="118" t="s">
        <v>325</v>
      </c>
      <c r="N62" s="16"/>
      <c r="O62" s="16"/>
      <c r="P62" s="16" t="s">
        <v>320</v>
      </c>
      <c r="Q62" s="16" t="s">
        <v>318</v>
      </c>
      <c r="R62" s="16" t="s">
        <v>319</v>
      </c>
    </row>
    <row r="63" spans="1:18" s="15" customFormat="1" x14ac:dyDescent="0.25">
      <c r="A63" s="16" t="s">
        <v>331</v>
      </c>
      <c r="B63" s="16" t="s">
        <v>332</v>
      </c>
      <c r="C63" s="16" t="s">
        <v>333</v>
      </c>
      <c r="D63" s="16" t="s">
        <v>25</v>
      </c>
      <c r="E63" s="17" t="s">
        <v>84</v>
      </c>
      <c r="F63" s="17" t="s">
        <v>23</v>
      </c>
      <c r="G63" s="17"/>
      <c r="H63" s="17">
        <v>2</v>
      </c>
      <c r="I63" s="17" t="s">
        <v>1</v>
      </c>
      <c r="J63" s="17">
        <v>2</v>
      </c>
      <c r="K63" s="17"/>
      <c r="L63" s="18">
        <v>9</v>
      </c>
      <c r="M63" s="13" t="s">
        <v>328</v>
      </c>
      <c r="N63" s="16"/>
      <c r="O63" s="16"/>
      <c r="P63" s="16" t="s">
        <v>320</v>
      </c>
      <c r="Q63" s="16" t="s">
        <v>318</v>
      </c>
      <c r="R63" s="16" t="s">
        <v>319</v>
      </c>
    </row>
    <row r="64" spans="1:18" ht="15" customHeight="1" x14ac:dyDescent="0.25">
      <c r="A64" s="16" t="s">
        <v>334</v>
      </c>
      <c r="B64" s="16" t="s">
        <v>16</v>
      </c>
      <c r="C64" s="16" t="s">
        <v>41</v>
      </c>
      <c r="D64" s="16" t="s">
        <v>30</v>
      </c>
      <c r="E64" s="17" t="s">
        <v>15</v>
      </c>
      <c r="F64" s="17" t="s">
        <v>21</v>
      </c>
      <c r="G64" s="17"/>
      <c r="H64" s="17">
        <v>2</v>
      </c>
      <c r="I64" s="17" t="s">
        <v>1</v>
      </c>
      <c r="J64" s="17">
        <v>2</v>
      </c>
      <c r="K64" s="17"/>
      <c r="L64" s="17" t="s">
        <v>10</v>
      </c>
      <c r="M64" s="128" t="s">
        <v>156</v>
      </c>
      <c r="N64" s="16"/>
      <c r="O64" s="16"/>
      <c r="P64" s="16" t="s">
        <v>320</v>
      </c>
      <c r="Q64" s="16" t="s">
        <v>318</v>
      </c>
      <c r="R64" s="16" t="s">
        <v>319</v>
      </c>
    </row>
    <row r="65" spans="1:26" ht="15" customHeight="1" x14ac:dyDescent="0.25">
      <c r="A65" s="9" t="s">
        <v>138</v>
      </c>
      <c r="B65" s="19"/>
      <c r="C65" s="16"/>
      <c r="D65" s="16"/>
      <c r="E65" s="17"/>
      <c r="F65" s="17"/>
      <c r="G65" s="17"/>
      <c r="H65" s="17"/>
      <c r="I65" s="17"/>
      <c r="J65" s="17"/>
      <c r="K65" s="17"/>
      <c r="L65" s="17"/>
      <c r="M65" s="16"/>
      <c r="N65" s="16"/>
      <c r="O65" s="16"/>
      <c r="P65" s="16"/>
      <c r="Q65" s="16"/>
      <c r="R65" s="16"/>
    </row>
    <row r="66" spans="1:26" ht="15" customHeight="1" x14ac:dyDescent="0.25">
      <c r="A66" s="16" t="s">
        <v>335</v>
      </c>
      <c r="B66" s="16" t="s">
        <v>13</v>
      </c>
      <c r="C66" s="16" t="s">
        <v>28</v>
      </c>
      <c r="D66" s="16" t="s">
        <v>27</v>
      </c>
      <c r="E66" s="17" t="s">
        <v>9</v>
      </c>
      <c r="F66" s="17" t="s">
        <v>23</v>
      </c>
      <c r="G66" s="17"/>
      <c r="H66" s="17">
        <v>3</v>
      </c>
      <c r="I66" s="17" t="s">
        <v>1</v>
      </c>
      <c r="J66" s="17">
        <v>2</v>
      </c>
      <c r="K66" s="17"/>
      <c r="L66" s="18" t="s">
        <v>31</v>
      </c>
      <c r="M66" s="16"/>
      <c r="N66" s="16"/>
      <c r="O66" s="17"/>
      <c r="P66" s="16" t="s">
        <v>320</v>
      </c>
      <c r="Q66" s="16" t="s">
        <v>318</v>
      </c>
      <c r="R66" s="16" t="s">
        <v>319</v>
      </c>
    </row>
    <row r="67" spans="1:26" ht="15" customHeight="1" x14ac:dyDescent="0.25">
      <c r="A67" s="16" t="s">
        <v>336</v>
      </c>
      <c r="B67" s="16" t="s">
        <v>14</v>
      </c>
      <c r="C67" s="16" t="s">
        <v>24</v>
      </c>
      <c r="D67" s="16" t="s">
        <v>27</v>
      </c>
      <c r="E67" s="17" t="s">
        <v>9</v>
      </c>
      <c r="F67" s="17" t="s">
        <v>23</v>
      </c>
      <c r="G67" s="17"/>
      <c r="H67" s="17">
        <v>3</v>
      </c>
      <c r="I67" s="17" t="s">
        <v>1</v>
      </c>
      <c r="J67" s="17">
        <v>2</v>
      </c>
      <c r="K67" s="17"/>
      <c r="L67" s="18" t="s">
        <v>32</v>
      </c>
      <c r="M67" s="13"/>
      <c r="N67" s="13"/>
      <c r="O67" s="13"/>
      <c r="P67" s="16" t="s">
        <v>320</v>
      </c>
      <c r="Q67" s="16" t="s">
        <v>318</v>
      </c>
      <c r="R67" s="16" t="s">
        <v>319</v>
      </c>
    </row>
    <row r="68" spans="1:26" ht="15" customHeight="1" x14ac:dyDescent="0.25">
      <c r="A68" s="16"/>
      <c r="B68" s="16"/>
      <c r="C68" s="16"/>
      <c r="D68" s="16"/>
      <c r="E68" s="17"/>
      <c r="F68" s="17"/>
      <c r="G68" s="17"/>
      <c r="H68" s="17"/>
      <c r="I68" s="17"/>
      <c r="J68" s="17"/>
      <c r="K68" s="17"/>
      <c r="L68" s="18"/>
      <c r="M68" s="16"/>
      <c r="N68" s="16"/>
      <c r="O68" s="17"/>
      <c r="P68" s="16"/>
      <c r="Q68" s="16"/>
      <c r="R68" s="16"/>
    </row>
    <row r="69" spans="1:26" ht="15" customHeight="1" x14ac:dyDescent="0.25">
      <c r="A69" s="16" t="s">
        <v>382</v>
      </c>
      <c r="B69" s="16" t="s">
        <v>17</v>
      </c>
      <c r="C69" s="16" t="s">
        <v>46</v>
      </c>
      <c r="D69" s="16"/>
      <c r="E69" s="17" t="s">
        <v>18</v>
      </c>
      <c r="F69" s="17" t="s">
        <v>22</v>
      </c>
      <c r="G69" s="17"/>
      <c r="H69" s="17">
        <v>4</v>
      </c>
      <c r="I69" s="17" t="s">
        <v>38</v>
      </c>
      <c r="J69" s="17">
        <v>1</v>
      </c>
      <c r="K69" s="17"/>
      <c r="L69" s="18" t="s">
        <v>10</v>
      </c>
      <c r="M69" s="16"/>
      <c r="N69" s="16"/>
      <c r="O69" s="16"/>
      <c r="P69" s="16" t="s">
        <v>210</v>
      </c>
      <c r="Q69" s="16" t="s">
        <v>259</v>
      </c>
      <c r="R69" s="16" t="s">
        <v>260</v>
      </c>
    </row>
    <row r="70" spans="1:26" s="3" customFormat="1" ht="15" customHeight="1" x14ac:dyDescent="0.25">
      <c r="A70" s="14" t="s">
        <v>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26" s="3" customFormat="1" ht="15" customHeight="1" x14ac:dyDescent="0.25">
      <c r="A71" s="14" t="s">
        <v>156</v>
      </c>
      <c r="B71" s="14" t="s">
        <v>34</v>
      </c>
      <c r="C71" s="14" t="s">
        <v>39</v>
      </c>
      <c r="D71" s="14" t="s">
        <v>27</v>
      </c>
      <c r="E71" s="20" t="s">
        <v>9</v>
      </c>
      <c r="F71" s="20" t="s">
        <v>23</v>
      </c>
      <c r="G71" s="20"/>
      <c r="H71" s="20">
        <v>18</v>
      </c>
      <c r="I71" s="20" t="s">
        <v>1</v>
      </c>
      <c r="J71" s="20"/>
      <c r="K71" s="20"/>
      <c r="L71" s="25" t="s">
        <v>10</v>
      </c>
      <c r="M71" s="128" t="s">
        <v>334</v>
      </c>
      <c r="N71" s="128" t="s">
        <v>390</v>
      </c>
      <c r="O71" s="14"/>
      <c r="P71" s="14" t="s">
        <v>35</v>
      </c>
      <c r="Q71" s="14" t="s">
        <v>36</v>
      </c>
      <c r="R71" s="14" t="s">
        <v>37</v>
      </c>
    </row>
    <row r="72" spans="1:26" s="3" customFormat="1" ht="15" customHeight="1" x14ac:dyDescent="0.25">
      <c r="A72" s="14" t="s">
        <v>40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26" s="3" customFormat="1" ht="15" customHeight="1" x14ac:dyDescent="0.25">
      <c r="A73" s="14"/>
      <c r="B73" s="14" t="s">
        <v>42</v>
      </c>
      <c r="C73" s="14" t="s">
        <v>43</v>
      </c>
      <c r="D73" s="14"/>
      <c r="E73" s="14"/>
      <c r="F73" s="14"/>
      <c r="G73" s="190">
        <v>10</v>
      </c>
      <c r="H73" s="191"/>
      <c r="I73" s="20" t="s">
        <v>38</v>
      </c>
      <c r="J73" s="14"/>
      <c r="K73" s="14"/>
      <c r="L73" s="25" t="s">
        <v>389</v>
      </c>
      <c r="M73" s="14"/>
      <c r="N73" s="14"/>
      <c r="O73" s="14"/>
      <c r="P73" s="14"/>
      <c r="Q73" s="14"/>
      <c r="R73" s="14"/>
    </row>
    <row r="74" spans="1:26" x14ac:dyDescent="0.2">
      <c r="A74" s="12"/>
      <c r="B74" s="11"/>
    </row>
    <row r="75" spans="1:26" x14ac:dyDescent="0.2">
      <c r="A75" s="127" t="s">
        <v>372</v>
      </c>
      <c r="B75" s="11"/>
    </row>
    <row r="76" spans="1:26" x14ac:dyDescent="0.2">
      <c r="A76" s="12"/>
      <c r="B76" s="11"/>
    </row>
    <row r="77" spans="1:26" x14ac:dyDescent="0.25">
      <c r="A77" s="183" t="s">
        <v>48</v>
      </c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</row>
    <row r="78" spans="1:26" x14ac:dyDescent="0.25">
      <c r="A78" s="183" t="s">
        <v>49</v>
      </c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4"/>
      <c r="T78" s="184"/>
      <c r="U78" s="184"/>
      <c r="V78" s="184"/>
      <c r="W78" s="184"/>
      <c r="X78" s="184"/>
      <c r="Y78" s="184"/>
      <c r="Z78" s="184"/>
    </row>
    <row r="79" spans="1:26" x14ac:dyDescent="0.25">
      <c r="A79" s="183" t="s">
        <v>50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</row>
    <row r="80" spans="1:26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2" spans="1:5" ht="28.5" x14ac:dyDescent="0.25">
      <c r="A82" s="6" t="s">
        <v>77</v>
      </c>
      <c r="B82" s="6" t="s">
        <v>78</v>
      </c>
      <c r="C82" s="6" t="s">
        <v>79</v>
      </c>
      <c r="D82" s="6" t="s">
        <v>80</v>
      </c>
    </row>
    <row r="83" spans="1:5" x14ac:dyDescent="0.25">
      <c r="A83" s="7" t="s">
        <v>51</v>
      </c>
      <c r="B83" s="8">
        <v>14</v>
      </c>
      <c r="C83" s="8">
        <v>0</v>
      </c>
      <c r="D83" s="8">
        <f>B83+C83</f>
        <v>14</v>
      </c>
      <c r="E83" s="15"/>
    </row>
    <row r="84" spans="1:5" x14ac:dyDescent="0.25">
      <c r="A84" s="7" t="s">
        <v>52</v>
      </c>
      <c r="B84" s="8">
        <v>13</v>
      </c>
      <c r="C84" s="8">
        <v>0</v>
      </c>
      <c r="D84" s="8">
        <f t="shared" ref="D84:D92" si="0">B84+C84</f>
        <v>13</v>
      </c>
      <c r="E84" s="15" t="s">
        <v>383</v>
      </c>
    </row>
    <row r="85" spans="1:5" x14ac:dyDescent="0.25">
      <c r="A85" s="7" t="s">
        <v>53</v>
      </c>
      <c r="B85" s="8">
        <v>13</v>
      </c>
      <c r="C85" s="8">
        <v>0</v>
      </c>
      <c r="D85" s="8">
        <f t="shared" si="0"/>
        <v>13</v>
      </c>
      <c r="E85" s="15"/>
    </row>
    <row r="86" spans="1:5" x14ac:dyDescent="0.25">
      <c r="A86" s="7" t="s">
        <v>54</v>
      </c>
      <c r="B86" s="8">
        <v>13</v>
      </c>
      <c r="C86" s="8">
        <v>0</v>
      </c>
      <c r="D86" s="8">
        <f t="shared" si="0"/>
        <v>13</v>
      </c>
    </row>
    <row r="87" spans="1:5" x14ac:dyDescent="0.25">
      <c r="A87" s="7" t="s">
        <v>56</v>
      </c>
      <c r="B87" s="8">
        <v>11</v>
      </c>
      <c r="C87" s="8">
        <v>2</v>
      </c>
      <c r="D87" s="8">
        <f t="shared" si="0"/>
        <v>13</v>
      </c>
    </row>
    <row r="88" spans="1:5" x14ac:dyDescent="0.25">
      <c r="A88" s="7" t="s">
        <v>57</v>
      </c>
      <c r="B88" s="8">
        <v>9</v>
      </c>
      <c r="C88" s="8">
        <v>2</v>
      </c>
      <c r="D88" s="8">
        <f t="shared" si="0"/>
        <v>11</v>
      </c>
    </row>
    <row r="89" spans="1:5" x14ac:dyDescent="0.25">
      <c r="A89" s="7" t="s">
        <v>58</v>
      </c>
      <c r="B89" s="8">
        <v>9</v>
      </c>
      <c r="C89" s="8">
        <v>2</v>
      </c>
      <c r="D89" s="8">
        <f t="shared" si="0"/>
        <v>11</v>
      </c>
    </row>
    <row r="90" spans="1:5" x14ac:dyDescent="0.25">
      <c r="A90" s="7" t="s">
        <v>59</v>
      </c>
      <c r="B90" s="8">
        <v>9</v>
      </c>
      <c r="C90" s="8">
        <v>2</v>
      </c>
      <c r="D90" s="8">
        <f t="shared" si="0"/>
        <v>11</v>
      </c>
    </row>
    <row r="91" spans="1:5" x14ac:dyDescent="0.25">
      <c r="A91" s="7" t="s">
        <v>60</v>
      </c>
      <c r="B91" s="8">
        <v>8</v>
      </c>
      <c r="C91" s="8">
        <v>2</v>
      </c>
      <c r="D91" s="8">
        <f t="shared" si="0"/>
        <v>10</v>
      </c>
      <c r="E91" s="15"/>
    </row>
    <row r="92" spans="1:5" x14ac:dyDescent="0.25">
      <c r="A92" s="7" t="s">
        <v>10</v>
      </c>
      <c r="B92" s="8">
        <v>0</v>
      </c>
      <c r="C92" s="8">
        <v>2</v>
      </c>
      <c r="D92" s="8">
        <f t="shared" si="0"/>
        <v>2</v>
      </c>
    </row>
    <row r="93" spans="1:5" x14ac:dyDescent="0.25">
      <c r="A93" s="6" t="s">
        <v>55</v>
      </c>
      <c r="B93" s="8">
        <f>SUBTOTAL(9,B83:B92)</f>
        <v>99</v>
      </c>
      <c r="C93" s="8">
        <f>SUBTOTAL(9,C83:C92)</f>
        <v>12</v>
      </c>
      <c r="D93" s="8">
        <f>SUBTOTAL(9,D83:D92)</f>
        <v>111</v>
      </c>
    </row>
  </sheetData>
  <autoFilter ref="A8:Z67" xr:uid="{00000000-0009-0000-0000-000000000000}">
    <filterColumn colId="12" showButton="0"/>
    <filterColumn colId="13" showButton="0"/>
  </autoFilter>
  <mergeCells count="19">
    <mergeCell ref="A1:C1"/>
    <mergeCell ref="A4:C4"/>
    <mergeCell ref="D1:R1"/>
    <mergeCell ref="D2:R2"/>
    <mergeCell ref="D3:R3"/>
    <mergeCell ref="D4:R4"/>
    <mergeCell ref="A2:C2"/>
    <mergeCell ref="A3:C3"/>
    <mergeCell ref="D5:R5"/>
    <mergeCell ref="A78:Z78"/>
    <mergeCell ref="A79:S79"/>
    <mergeCell ref="D6:R6"/>
    <mergeCell ref="D7:R7"/>
    <mergeCell ref="M8:O8"/>
    <mergeCell ref="A6:C6"/>
    <mergeCell ref="A7:C7"/>
    <mergeCell ref="G73:H73"/>
    <mergeCell ref="A5:C5"/>
    <mergeCell ref="A77:R77"/>
  </mergeCells>
  <phoneticPr fontId="7" type="noConversion"/>
  <pageMargins left="0.7" right="0.7" top="0.75" bottom="0.75" header="0.3" footer="0.3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lista!$A$2:$A$10</xm:f>
          </x14:formula1>
          <xm:sqref>E73 E71 E9:E10 E57:E58 E64:E69</xm:sqref>
        </x14:dataValidation>
        <x14:dataValidation type="list" allowBlank="1" showInputMessage="1" showErrorMessage="1" xr:uid="{00000000-0002-0000-0000-000001000000}">
          <x14:formula1>
            <xm:f>lista!$B$2:$B$16</xm:f>
          </x14:formula1>
          <xm:sqref>F73 F71 F9:F10 F57:F58 F64:F69 F35:F36 F41</xm:sqref>
        </x14:dataValidation>
        <x14:dataValidation type="list" allowBlank="1" showInputMessage="1" showErrorMessage="1" xr:uid="{00000000-0002-0000-0000-000002000000}">
          <x14:formula1>
            <xm:f>lista!$C$2:$C$4</xm:f>
          </x14:formula1>
          <xm:sqref>I73 I71 I9:I10 I57:I58 I64:I69</xm:sqref>
        </x14:dataValidation>
        <x14:dataValidation type="list" allowBlank="1" showInputMessage="1" showErrorMessage="1" xr:uid="{00000000-0002-0000-0000-000003000000}">
          <x14:formula1>
            <xm:f>'\\afs\elte.hu\user\t\torokgabi\home\gabi\az ÚJ MINTATANTERVEK_2022\OTAK_RTAK\saját anyagok\KI\[OTAK_kemia_Prikó.xlsx]lista'!#REF!</xm:f>
          </x14:formula1>
          <xm:sqref>E19:F19 I56 E56:F56 E13:F14 I13:I14 I19</xm:sqref>
        </x14:dataValidation>
        <x14:dataValidation type="list" allowBlank="1" showInputMessage="1" showErrorMessage="1" xr:uid="{00000000-0002-0000-0000-000004000000}">
          <x14:formula1>
            <xm:f>'\\afs\elte.hu\user\t\torokgabi\home\gabi\az ÚJ MINTATANTERVEK_2022\OTAK_RTAK\saját anyagok\BI\[OTAK_biologia_cel_Prikó.xlsx]lista'!#REF!</xm:f>
          </x14:formula1>
          <xm:sqref>I16:I18 I20:I55 I59:I63 E20:E55 E16:F18 E59:F63 F20:F34 F37:F40 F42:F55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D2" sqref="D2"/>
    </sheetView>
  </sheetViews>
  <sheetFormatPr defaultRowHeight="15" x14ac:dyDescent="0.25"/>
  <cols>
    <col min="2" max="2" width="10.28515625" customWidth="1"/>
    <col min="3" max="3" width="11.42578125" customWidth="1"/>
  </cols>
  <sheetData>
    <row r="1" spans="1:3" ht="42.75" x14ac:dyDescent="0.25">
      <c r="A1" s="5" t="s">
        <v>68</v>
      </c>
      <c r="B1" s="5" t="s">
        <v>69</v>
      </c>
      <c r="C1" s="5" t="s">
        <v>72</v>
      </c>
    </row>
    <row r="2" spans="1:3" x14ac:dyDescent="0.25">
      <c r="A2" t="s">
        <v>81</v>
      </c>
      <c r="B2" t="s">
        <v>82</v>
      </c>
      <c r="C2" t="s">
        <v>1</v>
      </c>
    </row>
    <row r="3" spans="1:3" x14ac:dyDescent="0.25">
      <c r="A3" t="s">
        <v>20</v>
      </c>
      <c r="B3" t="s">
        <v>83</v>
      </c>
      <c r="C3" t="s">
        <v>38</v>
      </c>
    </row>
    <row r="4" spans="1:3" x14ac:dyDescent="0.25">
      <c r="A4" t="s">
        <v>84</v>
      </c>
      <c r="B4" t="s">
        <v>85</v>
      </c>
      <c r="C4" t="s">
        <v>86</v>
      </c>
    </row>
    <row r="5" spans="1:3" x14ac:dyDescent="0.25">
      <c r="A5" t="s">
        <v>87</v>
      </c>
      <c r="B5" t="s">
        <v>88</v>
      </c>
    </row>
    <row r="6" spans="1:3" x14ac:dyDescent="0.25">
      <c r="A6" t="s">
        <v>89</v>
      </c>
      <c r="B6" t="s">
        <v>90</v>
      </c>
    </row>
    <row r="7" spans="1:3" x14ac:dyDescent="0.25">
      <c r="A7" t="s">
        <v>91</v>
      </c>
      <c r="B7" t="s">
        <v>92</v>
      </c>
    </row>
    <row r="8" spans="1:3" x14ac:dyDescent="0.25">
      <c r="A8" t="s">
        <v>15</v>
      </c>
      <c r="B8" t="s">
        <v>21</v>
      </c>
    </row>
    <row r="9" spans="1:3" x14ac:dyDescent="0.25">
      <c r="A9" t="s">
        <v>9</v>
      </c>
      <c r="B9" t="s">
        <v>23</v>
      </c>
    </row>
    <row r="10" spans="1:3" x14ac:dyDescent="0.25">
      <c r="A10" t="s">
        <v>18</v>
      </c>
      <c r="B10" t="s">
        <v>93</v>
      </c>
    </row>
    <row r="11" spans="1:3" x14ac:dyDescent="0.25">
      <c r="B11" t="s">
        <v>94</v>
      </c>
    </row>
    <row r="12" spans="1:3" x14ac:dyDescent="0.25">
      <c r="B12" t="s">
        <v>0</v>
      </c>
    </row>
    <row r="13" spans="1:3" x14ac:dyDescent="0.25">
      <c r="B13" t="s">
        <v>95</v>
      </c>
    </row>
    <row r="14" spans="1:3" x14ac:dyDescent="0.25">
      <c r="B14" t="s">
        <v>96</v>
      </c>
    </row>
    <row r="15" spans="1:3" x14ac:dyDescent="0.25">
      <c r="B15" t="s">
        <v>97</v>
      </c>
    </row>
    <row r="16" spans="1:3" x14ac:dyDescent="0.25">
      <c r="B1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18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 activeCell="I99" sqref="I99"/>
    </sheetView>
  </sheetViews>
  <sheetFormatPr defaultColWidth="10.7109375" defaultRowHeight="12.75" x14ac:dyDescent="0.2"/>
  <cols>
    <col min="1" max="1" width="18.85546875" style="31" customWidth="1"/>
    <col min="2" max="2" width="57" style="33" customWidth="1"/>
    <col min="3" max="17" width="3.42578125" style="31" customWidth="1"/>
    <col min="18" max="18" width="7.42578125" style="33" customWidth="1"/>
    <col min="19" max="19" width="3.140625" style="31" customWidth="1"/>
    <col min="20" max="20" width="17.28515625" style="32" customWidth="1"/>
    <col min="21" max="21" width="44.140625" style="32" customWidth="1"/>
    <col min="22" max="22" width="3.5703125" style="31" customWidth="1"/>
    <col min="23" max="23" width="17.28515625" style="32" customWidth="1"/>
    <col min="24" max="24" width="43" style="32" customWidth="1"/>
    <col min="25" max="25" width="3.5703125" style="31" customWidth="1"/>
    <col min="26" max="26" width="17.28515625" style="31" customWidth="1"/>
    <col min="27" max="27" width="44.140625" style="31" customWidth="1"/>
    <col min="28" max="28" width="19.7109375" style="31" customWidth="1"/>
    <col min="29" max="29" width="59.7109375" style="31" customWidth="1"/>
    <col min="30" max="30" width="62.42578125" style="33" customWidth="1"/>
    <col min="31" max="252" width="10.7109375" style="33"/>
    <col min="253" max="253" width="18.85546875" style="33" customWidth="1"/>
    <col min="254" max="254" width="45.85546875" style="33" customWidth="1"/>
    <col min="255" max="269" width="3.42578125" style="33" customWidth="1"/>
    <col min="270" max="270" width="7.42578125" style="33" customWidth="1"/>
    <col min="271" max="272" width="14.85546875" style="33" customWidth="1"/>
    <col min="273" max="273" width="3.42578125" style="33" customWidth="1"/>
    <col min="274" max="274" width="16.7109375" style="33" customWidth="1"/>
    <col min="275" max="275" width="41.140625" style="33" customWidth="1"/>
    <col min="276" max="276" width="3.5703125" style="33" customWidth="1"/>
    <col min="277" max="277" width="15.42578125" style="33" customWidth="1"/>
    <col min="278" max="278" width="41.140625" style="33" customWidth="1"/>
    <col min="279" max="279" width="3.5703125" style="33" customWidth="1"/>
    <col min="280" max="280" width="15.42578125" style="33" customWidth="1"/>
    <col min="281" max="281" width="41.140625" style="33" customWidth="1"/>
    <col min="282" max="282" width="27.42578125" style="33" customWidth="1"/>
    <col min="283" max="283" width="20.5703125" style="33" customWidth="1"/>
    <col min="284" max="284" width="27.42578125" style="33" customWidth="1"/>
    <col min="285" max="285" width="59.5703125" style="33" customWidth="1"/>
    <col min="286" max="508" width="10.7109375" style="33"/>
    <col min="509" max="509" width="18.85546875" style="33" customWidth="1"/>
    <col min="510" max="510" width="45.85546875" style="33" customWidth="1"/>
    <col min="511" max="525" width="3.42578125" style="33" customWidth="1"/>
    <col min="526" max="526" width="7.42578125" style="33" customWidth="1"/>
    <col min="527" max="528" width="14.85546875" style="33" customWidth="1"/>
    <col min="529" max="529" width="3.42578125" style="33" customWidth="1"/>
    <col min="530" max="530" width="16.7109375" style="33" customWidth="1"/>
    <col min="531" max="531" width="41.140625" style="33" customWidth="1"/>
    <col min="532" max="532" width="3.5703125" style="33" customWidth="1"/>
    <col min="533" max="533" width="15.42578125" style="33" customWidth="1"/>
    <col min="534" max="534" width="41.140625" style="33" customWidth="1"/>
    <col min="535" max="535" width="3.5703125" style="33" customWidth="1"/>
    <col min="536" max="536" width="15.42578125" style="33" customWidth="1"/>
    <col min="537" max="537" width="41.140625" style="33" customWidth="1"/>
    <col min="538" max="538" width="27.42578125" style="33" customWidth="1"/>
    <col min="539" max="539" width="20.5703125" style="33" customWidth="1"/>
    <col min="540" max="540" width="27.42578125" style="33" customWidth="1"/>
    <col min="541" max="541" width="59.5703125" style="33" customWidth="1"/>
    <col min="542" max="764" width="10.7109375" style="33"/>
    <col min="765" max="765" width="18.85546875" style="33" customWidth="1"/>
    <col min="766" max="766" width="45.85546875" style="33" customWidth="1"/>
    <col min="767" max="781" width="3.42578125" style="33" customWidth="1"/>
    <col min="782" max="782" width="7.42578125" style="33" customWidth="1"/>
    <col min="783" max="784" width="14.85546875" style="33" customWidth="1"/>
    <col min="785" max="785" width="3.42578125" style="33" customWidth="1"/>
    <col min="786" max="786" width="16.7109375" style="33" customWidth="1"/>
    <col min="787" max="787" width="41.140625" style="33" customWidth="1"/>
    <col min="788" max="788" width="3.5703125" style="33" customWidth="1"/>
    <col min="789" max="789" width="15.42578125" style="33" customWidth="1"/>
    <col min="790" max="790" width="41.140625" style="33" customWidth="1"/>
    <col min="791" max="791" width="3.5703125" style="33" customWidth="1"/>
    <col min="792" max="792" width="15.42578125" style="33" customWidth="1"/>
    <col min="793" max="793" width="41.140625" style="33" customWidth="1"/>
    <col min="794" max="794" width="27.42578125" style="33" customWidth="1"/>
    <col min="795" max="795" width="20.5703125" style="33" customWidth="1"/>
    <col min="796" max="796" width="27.42578125" style="33" customWidth="1"/>
    <col min="797" max="797" width="59.5703125" style="33" customWidth="1"/>
    <col min="798" max="1020" width="10.7109375" style="33"/>
    <col min="1021" max="1021" width="18.85546875" style="33" customWidth="1"/>
    <col min="1022" max="1022" width="45.85546875" style="33" customWidth="1"/>
    <col min="1023" max="1037" width="3.42578125" style="33" customWidth="1"/>
    <col min="1038" max="1038" width="7.42578125" style="33" customWidth="1"/>
    <col min="1039" max="1040" width="14.85546875" style="33" customWidth="1"/>
    <col min="1041" max="1041" width="3.42578125" style="33" customWidth="1"/>
    <col min="1042" max="1042" width="16.7109375" style="33" customWidth="1"/>
    <col min="1043" max="1043" width="41.140625" style="33" customWidth="1"/>
    <col min="1044" max="1044" width="3.5703125" style="33" customWidth="1"/>
    <col min="1045" max="1045" width="15.42578125" style="33" customWidth="1"/>
    <col min="1046" max="1046" width="41.140625" style="33" customWidth="1"/>
    <col min="1047" max="1047" width="3.5703125" style="33" customWidth="1"/>
    <col min="1048" max="1048" width="15.42578125" style="33" customWidth="1"/>
    <col min="1049" max="1049" width="41.140625" style="33" customWidth="1"/>
    <col min="1050" max="1050" width="27.42578125" style="33" customWidth="1"/>
    <col min="1051" max="1051" width="20.5703125" style="33" customWidth="1"/>
    <col min="1052" max="1052" width="27.42578125" style="33" customWidth="1"/>
    <col min="1053" max="1053" width="59.5703125" style="33" customWidth="1"/>
    <col min="1054" max="1276" width="10.7109375" style="33"/>
    <col min="1277" max="1277" width="18.85546875" style="33" customWidth="1"/>
    <col min="1278" max="1278" width="45.85546875" style="33" customWidth="1"/>
    <col min="1279" max="1293" width="3.42578125" style="33" customWidth="1"/>
    <col min="1294" max="1294" width="7.42578125" style="33" customWidth="1"/>
    <col min="1295" max="1296" width="14.85546875" style="33" customWidth="1"/>
    <col min="1297" max="1297" width="3.42578125" style="33" customWidth="1"/>
    <col min="1298" max="1298" width="16.7109375" style="33" customWidth="1"/>
    <col min="1299" max="1299" width="41.140625" style="33" customWidth="1"/>
    <col min="1300" max="1300" width="3.5703125" style="33" customWidth="1"/>
    <col min="1301" max="1301" width="15.42578125" style="33" customWidth="1"/>
    <col min="1302" max="1302" width="41.140625" style="33" customWidth="1"/>
    <col min="1303" max="1303" width="3.5703125" style="33" customWidth="1"/>
    <col min="1304" max="1304" width="15.42578125" style="33" customWidth="1"/>
    <col min="1305" max="1305" width="41.140625" style="33" customWidth="1"/>
    <col min="1306" max="1306" width="27.42578125" style="33" customWidth="1"/>
    <col min="1307" max="1307" width="20.5703125" style="33" customWidth="1"/>
    <col min="1308" max="1308" width="27.42578125" style="33" customWidth="1"/>
    <col min="1309" max="1309" width="59.5703125" style="33" customWidth="1"/>
    <col min="1310" max="1532" width="10.7109375" style="33"/>
    <col min="1533" max="1533" width="18.85546875" style="33" customWidth="1"/>
    <col min="1534" max="1534" width="45.85546875" style="33" customWidth="1"/>
    <col min="1535" max="1549" width="3.42578125" style="33" customWidth="1"/>
    <col min="1550" max="1550" width="7.42578125" style="33" customWidth="1"/>
    <col min="1551" max="1552" width="14.85546875" style="33" customWidth="1"/>
    <col min="1553" max="1553" width="3.42578125" style="33" customWidth="1"/>
    <col min="1554" max="1554" width="16.7109375" style="33" customWidth="1"/>
    <col min="1555" max="1555" width="41.140625" style="33" customWidth="1"/>
    <col min="1556" max="1556" width="3.5703125" style="33" customWidth="1"/>
    <col min="1557" max="1557" width="15.42578125" style="33" customWidth="1"/>
    <col min="1558" max="1558" width="41.140625" style="33" customWidth="1"/>
    <col min="1559" max="1559" width="3.5703125" style="33" customWidth="1"/>
    <col min="1560" max="1560" width="15.42578125" style="33" customWidth="1"/>
    <col min="1561" max="1561" width="41.140625" style="33" customWidth="1"/>
    <col min="1562" max="1562" width="27.42578125" style="33" customWidth="1"/>
    <col min="1563" max="1563" width="20.5703125" style="33" customWidth="1"/>
    <col min="1564" max="1564" width="27.42578125" style="33" customWidth="1"/>
    <col min="1565" max="1565" width="59.5703125" style="33" customWidth="1"/>
    <col min="1566" max="1788" width="10.7109375" style="33"/>
    <col min="1789" max="1789" width="18.85546875" style="33" customWidth="1"/>
    <col min="1790" max="1790" width="45.85546875" style="33" customWidth="1"/>
    <col min="1791" max="1805" width="3.42578125" style="33" customWidth="1"/>
    <col min="1806" max="1806" width="7.42578125" style="33" customWidth="1"/>
    <col min="1807" max="1808" width="14.85546875" style="33" customWidth="1"/>
    <col min="1809" max="1809" width="3.42578125" style="33" customWidth="1"/>
    <col min="1810" max="1810" width="16.7109375" style="33" customWidth="1"/>
    <col min="1811" max="1811" width="41.140625" style="33" customWidth="1"/>
    <col min="1812" max="1812" width="3.5703125" style="33" customWidth="1"/>
    <col min="1813" max="1813" width="15.42578125" style="33" customWidth="1"/>
    <col min="1814" max="1814" width="41.140625" style="33" customWidth="1"/>
    <col min="1815" max="1815" width="3.5703125" style="33" customWidth="1"/>
    <col min="1816" max="1816" width="15.42578125" style="33" customWidth="1"/>
    <col min="1817" max="1817" width="41.140625" style="33" customWidth="1"/>
    <col min="1818" max="1818" width="27.42578125" style="33" customWidth="1"/>
    <col min="1819" max="1819" width="20.5703125" style="33" customWidth="1"/>
    <col min="1820" max="1820" width="27.42578125" style="33" customWidth="1"/>
    <col min="1821" max="1821" width="59.5703125" style="33" customWidth="1"/>
    <col min="1822" max="2044" width="10.7109375" style="33"/>
    <col min="2045" max="2045" width="18.85546875" style="33" customWidth="1"/>
    <col min="2046" max="2046" width="45.85546875" style="33" customWidth="1"/>
    <col min="2047" max="2061" width="3.42578125" style="33" customWidth="1"/>
    <col min="2062" max="2062" width="7.42578125" style="33" customWidth="1"/>
    <col min="2063" max="2064" width="14.85546875" style="33" customWidth="1"/>
    <col min="2065" max="2065" width="3.42578125" style="33" customWidth="1"/>
    <col min="2066" max="2066" width="16.7109375" style="33" customWidth="1"/>
    <col min="2067" max="2067" width="41.140625" style="33" customWidth="1"/>
    <col min="2068" max="2068" width="3.5703125" style="33" customWidth="1"/>
    <col min="2069" max="2069" width="15.42578125" style="33" customWidth="1"/>
    <col min="2070" max="2070" width="41.140625" style="33" customWidth="1"/>
    <col min="2071" max="2071" width="3.5703125" style="33" customWidth="1"/>
    <col min="2072" max="2072" width="15.42578125" style="33" customWidth="1"/>
    <col min="2073" max="2073" width="41.140625" style="33" customWidth="1"/>
    <col min="2074" max="2074" width="27.42578125" style="33" customWidth="1"/>
    <col min="2075" max="2075" width="20.5703125" style="33" customWidth="1"/>
    <col min="2076" max="2076" width="27.42578125" style="33" customWidth="1"/>
    <col min="2077" max="2077" width="59.5703125" style="33" customWidth="1"/>
    <col min="2078" max="2300" width="10.7109375" style="33"/>
    <col min="2301" max="2301" width="18.85546875" style="33" customWidth="1"/>
    <col min="2302" max="2302" width="45.85546875" style="33" customWidth="1"/>
    <col min="2303" max="2317" width="3.42578125" style="33" customWidth="1"/>
    <col min="2318" max="2318" width="7.42578125" style="33" customWidth="1"/>
    <col min="2319" max="2320" width="14.85546875" style="33" customWidth="1"/>
    <col min="2321" max="2321" width="3.42578125" style="33" customWidth="1"/>
    <col min="2322" max="2322" width="16.7109375" style="33" customWidth="1"/>
    <col min="2323" max="2323" width="41.140625" style="33" customWidth="1"/>
    <col min="2324" max="2324" width="3.5703125" style="33" customWidth="1"/>
    <col min="2325" max="2325" width="15.42578125" style="33" customWidth="1"/>
    <col min="2326" max="2326" width="41.140625" style="33" customWidth="1"/>
    <col min="2327" max="2327" width="3.5703125" style="33" customWidth="1"/>
    <col min="2328" max="2328" width="15.42578125" style="33" customWidth="1"/>
    <col min="2329" max="2329" width="41.140625" style="33" customWidth="1"/>
    <col min="2330" max="2330" width="27.42578125" style="33" customWidth="1"/>
    <col min="2331" max="2331" width="20.5703125" style="33" customWidth="1"/>
    <col min="2332" max="2332" width="27.42578125" style="33" customWidth="1"/>
    <col min="2333" max="2333" width="59.5703125" style="33" customWidth="1"/>
    <col min="2334" max="2556" width="10.7109375" style="33"/>
    <col min="2557" max="2557" width="18.85546875" style="33" customWidth="1"/>
    <col min="2558" max="2558" width="45.85546875" style="33" customWidth="1"/>
    <col min="2559" max="2573" width="3.42578125" style="33" customWidth="1"/>
    <col min="2574" max="2574" width="7.42578125" style="33" customWidth="1"/>
    <col min="2575" max="2576" width="14.85546875" style="33" customWidth="1"/>
    <col min="2577" max="2577" width="3.42578125" style="33" customWidth="1"/>
    <col min="2578" max="2578" width="16.7109375" style="33" customWidth="1"/>
    <col min="2579" max="2579" width="41.140625" style="33" customWidth="1"/>
    <col min="2580" max="2580" width="3.5703125" style="33" customWidth="1"/>
    <col min="2581" max="2581" width="15.42578125" style="33" customWidth="1"/>
    <col min="2582" max="2582" width="41.140625" style="33" customWidth="1"/>
    <col min="2583" max="2583" width="3.5703125" style="33" customWidth="1"/>
    <col min="2584" max="2584" width="15.42578125" style="33" customWidth="1"/>
    <col min="2585" max="2585" width="41.140625" style="33" customWidth="1"/>
    <col min="2586" max="2586" width="27.42578125" style="33" customWidth="1"/>
    <col min="2587" max="2587" width="20.5703125" style="33" customWidth="1"/>
    <col min="2588" max="2588" width="27.42578125" style="33" customWidth="1"/>
    <col min="2589" max="2589" width="59.5703125" style="33" customWidth="1"/>
    <col min="2590" max="2812" width="10.7109375" style="33"/>
    <col min="2813" max="2813" width="18.85546875" style="33" customWidth="1"/>
    <col min="2814" max="2814" width="45.85546875" style="33" customWidth="1"/>
    <col min="2815" max="2829" width="3.42578125" style="33" customWidth="1"/>
    <col min="2830" max="2830" width="7.42578125" style="33" customWidth="1"/>
    <col min="2831" max="2832" width="14.85546875" style="33" customWidth="1"/>
    <col min="2833" max="2833" width="3.42578125" style="33" customWidth="1"/>
    <col min="2834" max="2834" width="16.7109375" style="33" customWidth="1"/>
    <col min="2835" max="2835" width="41.140625" style="33" customWidth="1"/>
    <col min="2836" max="2836" width="3.5703125" style="33" customWidth="1"/>
    <col min="2837" max="2837" width="15.42578125" style="33" customWidth="1"/>
    <col min="2838" max="2838" width="41.140625" style="33" customWidth="1"/>
    <col min="2839" max="2839" width="3.5703125" style="33" customWidth="1"/>
    <col min="2840" max="2840" width="15.42578125" style="33" customWidth="1"/>
    <col min="2841" max="2841" width="41.140625" style="33" customWidth="1"/>
    <col min="2842" max="2842" width="27.42578125" style="33" customWidth="1"/>
    <col min="2843" max="2843" width="20.5703125" style="33" customWidth="1"/>
    <col min="2844" max="2844" width="27.42578125" style="33" customWidth="1"/>
    <col min="2845" max="2845" width="59.5703125" style="33" customWidth="1"/>
    <col min="2846" max="3068" width="10.7109375" style="33"/>
    <col min="3069" max="3069" width="18.85546875" style="33" customWidth="1"/>
    <col min="3070" max="3070" width="45.85546875" style="33" customWidth="1"/>
    <col min="3071" max="3085" width="3.42578125" style="33" customWidth="1"/>
    <col min="3086" max="3086" width="7.42578125" style="33" customWidth="1"/>
    <col min="3087" max="3088" width="14.85546875" style="33" customWidth="1"/>
    <col min="3089" max="3089" width="3.42578125" style="33" customWidth="1"/>
    <col min="3090" max="3090" width="16.7109375" style="33" customWidth="1"/>
    <col min="3091" max="3091" width="41.140625" style="33" customWidth="1"/>
    <col min="3092" max="3092" width="3.5703125" style="33" customWidth="1"/>
    <col min="3093" max="3093" width="15.42578125" style="33" customWidth="1"/>
    <col min="3094" max="3094" width="41.140625" style="33" customWidth="1"/>
    <col min="3095" max="3095" width="3.5703125" style="33" customWidth="1"/>
    <col min="3096" max="3096" width="15.42578125" style="33" customWidth="1"/>
    <col min="3097" max="3097" width="41.140625" style="33" customWidth="1"/>
    <col min="3098" max="3098" width="27.42578125" style="33" customWidth="1"/>
    <col min="3099" max="3099" width="20.5703125" style="33" customWidth="1"/>
    <col min="3100" max="3100" width="27.42578125" style="33" customWidth="1"/>
    <col min="3101" max="3101" width="59.5703125" style="33" customWidth="1"/>
    <col min="3102" max="3324" width="10.7109375" style="33"/>
    <col min="3325" max="3325" width="18.85546875" style="33" customWidth="1"/>
    <col min="3326" max="3326" width="45.85546875" style="33" customWidth="1"/>
    <col min="3327" max="3341" width="3.42578125" style="33" customWidth="1"/>
    <col min="3342" max="3342" width="7.42578125" style="33" customWidth="1"/>
    <col min="3343" max="3344" width="14.85546875" style="33" customWidth="1"/>
    <col min="3345" max="3345" width="3.42578125" style="33" customWidth="1"/>
    <col min="3346" max="3346" width="16.7109375" style="33" customWidth="1"/>
    <col min="3347" max="3347" width="41.140625" style="33" customWidth="1"/>
    <col min="3348" max="3348" width="3.5703125" style="33" customWidth="1"/>
    <col min="3349" max="3349" width="15.42578125" style="33" customWidth="1"/>
    <col min="3350" max="3350" width="41.140625" style="33" customWidth="1"/>
    <col min="3351" max="3351" width="3.5703125" style="33" customWidth="1"/>
    <col min="3352" max="3352" width="15.42578125" style="33" customWidth="1"/>
    <col min="3353" max="3353" width="41.140625" style="33" customWidth="1"/>
    <col min="3354" max="3354" width="27.42578125" style="33" customWidth="1"/>
    <col min="3355" max="3355" width="20.5703125" style="33" customWidth="1"/>
    <col min="3356" max="3356" width="27.42578125" style="33" customWidth="1"/>
    <col min="3357" max="3357" width="59.5703125" style="33" customWidth="1"/>
    <col min="3358" max="3580" width="10.7109375" style="33"/>
    <col min="3581" max="3581" width="18.85546875" style="33" customWidth="1"/>
    <col min="3582" max="3582" width="45.85546875" style="33" customWidth="1"/>
    <col min="3583" max="3597" width="3.42578125" style="33" customWidth="1"/>
    <col min="3598" max="3598" width="7.42578125" style="33" customWidth="1"/>
    <col min="3599" max="3600" width="14.85546875" style="33" customWidth="1"/>
    <col min="3601" max="3601" width="3.42578125" style="33" customWidth="1"/>
    <col min="3602" max="3602" width="16.7109375" style="33" customWidth="1"/>
    <col min="3603" max="3603" width="41.140625" style="33" customWidth="1"/>
    <col min="3604" max="3604" width="3.5703125" style="33" customWidth="1"/>
    <col min="3605" max="3605" width="15.42578125" style="33" customWidth="1"/>
    <col min="3606" max="3606" width="41.140625" style="33" customWidth="1"/>
    <col min="3607" max="3607" width="3.5703125" style="33" customWidth="1"/>
    <col min="3608" max="3608" width="15.42578125" style="33" customWidth="1"/>
    <col min="3609" max="3609" width="41.140625" style="33" customWidth="1"/>
    <col min="3610" max="3610" width="27.42578125" style="33" customWidth="1"/>
    <col min="3611" max="3611" width="20.5703125" style="33" customWidth="1"/>
    <col min="3612" max="3612" width="27.42578125" style="33" customWidth="1"/>
    <col min="3613" max="3613" width="59.5703125" style="33" customWidth="1"/>
    <col min="3614" max="3836" width="10.7109375" style="33"/>
    <col min="3837" max="3837" width="18.85546875" style="33" customWidth="1"/>
    <col min="3838" max="3838" width="45.85546875" style="33" customWidth="1"/>
    <col min="3839" max="3853" width="3.42578125" style="33" customWidth="1"/>
    <col min="3854" max="3854" width="7.42578125" style="33" customWidth="1"/>
    <col min="3855" max="3856" width="14.85546875" style="33" customWidth="1"/>
    <col min="3857" max="3857" width="3.42578125" style="33" customWidth="1"/>
    <col min="3858" max="3858" width="16.7109375" style="33" customWidth="1"/>
    <col min="3859" max="3859" width="41.140625" style="33" customWidth="1"/>
    <col min="3860" max="3860" width="3.5703125" style="33" customWidth="1"/>
    <col min="3861" max="3861" width="15.42578125" style="33" customWidth="1"/>
    <col min="3862" max="3862" width="41.140625" style="33" customWidth="1"/>
    <col min="3863" max="3863" width="3.5703125" style="33" customWidth="1"/>
    <col min="3864" max="3864" width="15.42578125" style="33" customWidth="1"/>
    <col min="3865" max="3865" width="41.140625" style="33" customWidth="1"/>
    <col min="3866" max="3866" width="27.42578125" style="33" customWidth="1"/>
    <col min="3867" max="3867" width="20.5703125" style="33" customWidth="1"/>
    <col min="3868" max="3868" width="27.42578125" style="33" customWidth="1"/>
    <col min="3869" max="3869" width="59.5703125" style="33" customWidth="1"/>
    <col min="3870" max="4092" width="10.7109375" style="33"/>
    <col min="4093" max="4093" width="18.85546875" style="33" customWidth="1"/>
    <col min="4094" max="4094" width="45.85546875" style="33" customWidth="1"/>
    <col min="4095" max="4109" width="3.42578125" style="33" customWidth="1"/>
    <col min="4110" max="4110" width="7.42578125" style="33" customWidth="1"/>
    <col min="4111" max="4112" width="14.85546875" style="33" customWidth="1"/>
    <col min="4113" max="4113" width="3.42578125" style="33" customWidth="1"/>
    <col min="4114" max="4114" width="16.7109375" style="33" customWidth="1"/>
    <col min="4115" max="4115" width="41.140625" style="33" customWidth="1"/>
    <col min="4116" max="4116" width="3.5703125" style="33" customWidth="1"/>
    <col min="4117" max="4117" width="15.42578125" style="33" customWidth="1"/>
    <col min="4118" max="4118" width="41.140625" style="33" customWidth="1"/>
    <col min="4119" max="4119" width="3.5703125" style="33" customWidth="1"/>
    <col min="4120" max="4120" width="15.42578125" style="33" customWidth="1"/>
    <col min="4121" max="4121" width="41.140625" style="33" customWidth="1"/>
    <col min="4122" max="4122" width="27.42578125" style="33" customWidth="1"/>
    <col min="4123" max="4123" width="20.5703125" style="33" customWidth="1"/>
    <col min="4124" max="4124" width="27.42578125" style="33" customWidth="1"/>
    <col min="4125" max="4125" width="59.5703125" style="33" customWidth="1"/>
    <col min="4126" max="4348" width="10.7109375" style="33"/>
    <col min="4349" max="4349" width="18.85546875" style="33" customWidth="1"/>
    <col min="4350" max="4350" width="45.85546875" style="33" customWidth="1"/>
    <col min="4351" max="4365" width="3.42578125" style="33" customWidth="1"/>
    <col min="4366" max="4366" width="7.42578125" style="33" customWidth="1"/>
    <col min="4367" max="4368" width="14.85546875" style="33" customWidth="1"/>
    <col min="4369" max="4369" width="3.42578125" style="33" customWidth="1"/>
    <col min="4370" max="4370" width="16.7109375" style="33" customWidth="1"/>
    <col min="4371" max="4371" width="41.140625" style="33" customWidth="1"/>
    <col min="4372" max="4372" width="3.5703125" style="33" customWidth="1"/>
    <col min="4373" max="4373" width="15.42578125" style="33" customWidth="1"/>
    <col min="4374" max="4374" width="41.140625" style="33" customWidth="1"/>
    <col min="4375" max="4375" width="3.5703125" style="33" customWidth="1"/>
    <col min="4376" max="4376" width="15.42578125" style="33" customWidth="1"/>
    <col min="4377" max="4377" width="41.140625" style="33" customWidth="1"/>
    <col min="4378" max="4378" width="27.42578125" style="33" customWidth="1"/>
    <col min="4379" max="4379" width="20.5703125" style="33" customWidth="1"/>
    <col min="4380" max="4380" width="27.42578125" style="33" customWidth="1"/>
    <col min="4381" max="4381" width="59.5703125" style="33" customWidth="1"/>
    <col min="4382" max="4604" width="10.7109375" style="33"/>
    <col min="4605" max="4605" width="18.85546875" style="33" customWidth="1"/>
    <col min="4606" max="4606" width="45.85546875" style="33" customWidth="1"/>
    <col min="4607" max="4621" width="3.42578125" style="33" customWidth="1"/>
    <col min="4622" max="4622" width="7.42578125" style="33" customWidth="1"/>
    <col min="4623" max="4624" width="14.85546875" style="33" customWidth="1"/>
    <col min="4625" max="4625" width="3.42578125" style="33" customWidth="1"/>
    <col min="4626" max="4626" width="16.7109375" style="33" customWidth="1"/>
    <col min="4627" max="4627" width="41.140625" style="33" customWidth="1"/>
    <col min="4628" max="4628" width="3.5703125" style="33" customWidth="1"/>
    <col min="4629" max="4629" width="15.42578125" style="33" customWidth="1"/>
    <col min="4630" max="4630" width="41.140625" style="33" customWidth="1"/>
    <col min="4631" max="4631" width="3.5703125" style="33" customWidth="1"/>
    <col min="4632" max="4632" width="15.42578125" style="33" customWidth="1"/>
    <col min="4633" max="4633" width="41.140625" style="33" customWidth="1"/>
    <col min="4634" max="4634" width="27.42578125" style="33" customWidth="1"/>
    <col min="4635" max="4635" width="20.5703125" style="33" customWidth="1"/>
    <col min="4636" max="4636" width="27.42578125" style="33" customWidth="1"/>
    <col min="4637" max="4637" width="59.5703125" style="33" customWidth="1"/>
    <col min="4638" max="4860" width="10.7109375" style="33"/>
    <col min="4861" max="4861" width="18.85546875" style="33" customWidth="1"/>
    <col min="4862" max="4862" width="45.85546875" style="33" customWidth="1"/>
    <col min="4863" max="4877" width="3.42578125" style="33" customWidth="1"/>
    <col min="4878" max="4878" width="7.42578125" style="33" customWidth="1"/>
    <col min="4879" max="4880" width="14.85546875" style="33" customWidth="1"/>
    <col min="4881" max="4881" width="3.42578125" style="33" customWidth="1"/>
    <col min="4882" max="4882" width="16.7109375" style="33" customWidth="1"/>
    <col min="4883" max="4883" width="41.140625" style="33" customWidth="1"/>
    <col min="4884" max="4884" width="3.5703125" style="33" customWidth="1"/>
    <col min="4885" max="4885" width="15.42578125" style="33" customWidth="1"/>
    <col min="4886" max="4886" width="41.140625" style="33" customWidth="1"/>
    <col min="4887" max="4887" width="3.5703125" style="33" customWidth="1"/>
    <col min="4888" max="4888" width="15.42578125" style="33" customWidth="1"/>
    <col min="4889" max="4889" width="41.140625" style="33" customWidth="1"/>
    <col min="4890" max="4890" width="27.42578125" style="33" customWidth="1"/>
    <col min="4891" max="4891" width="20.5703125" style="33" customWidth="1"/>
    <col min="4892" max="4892" width="27.42578125" style="33" customWidth="1"/>
    <col min="4893" max="4893" width="59.5703125" style="33" customWidth="1"/>
    <col min="4894" max="5116" width="10.7109375" style="33"/>
    <col min="5117" max="5117" width="18.85546875" style="33" customWidth="1"/>
    <col min="5118" max="5118" width="45.85546875" style="33" customWidth="1"/>
    <col min="5119" max="5133" width="3.42578125" style="33" customWidth="1"/>
    <col min="5134" max="5134" width="7.42578125" style="33" customWidth="1"/>
    <col min="5135" max="5136" width="14.85546875" style="33" customWidth="1"/>
    <col min="5137" max="5137" width="3.42578125" style="33" customWidth="1"/>
    <col min="5138" max="5138" width="16.7109375" style="33" customWidth="1"/>
    <col min="5139" max="5139" width="41.140625" style="33" customWidth="1"/>
    <col min="5140" max="5140" width="3.5703125" style="33" customWidth="1"/>
    <col min="5141" max="5141" width="15.42578125" style="33" customWidth="1"/>
    <col min="5142" max="5142" width="41.140625" style="33" customWidth="1"/>
    <col min="5143" max="5143" width="3.5703125" style="33" customWidth="1"/>
    <col min="5144" max="5144" width="15.42578125" style="33" customWidth="1"/>
    <col min="5145" max="5145" width="41.140625" style="33" customWidth="1"/>
    <col min="5146" max="5146" width="27.42578125" style="33" customWidth="1"/>
    <col min="5147" max="5147" width="20.5703125" style="33" customWidth="1"/>
    <col min="5148" max="5148" width="27.42578125" style="33" customWidth="1"/>
    <col min="5149" max="5149" width="59.5703125" style="33" customWidth="1"/>
    <col min="5150" max="5372" width="10.7109375" style="33"/>
    <col min="5373" max="5373" width="18.85546875" style="33" customWidth="1"/>
    <col min="5374" max="5374" width="45.85546875" style="33" customWidth="1"/>
    <col min="5375" max="5389" width="3.42578125" style="33" customWidth="1"/>
    <col min="5390" max="5390" width="7.42578125" style="33" customWidth="1"/>
    <col min="5391" max="5392" width="14.85546875" style="33" customWidth="1"/>
    <col min="5393" max="5393" width="3.42578125" style="33" customWidth="1"/>
    <col min="5394" max="5394" width="16.7109375" style="33" customWidth="1"/>
    <col min="5395" max="5395" width="41.140625" style="33" customWidth="1"/>
    <col min="5396" max="5396" width="3.5703125" style="33" customWidth="1"/>
    <col min="5397" max="5397" width="15.42578125" style="33" customWidth="1"/>
    <col min="5398" max="5398" width="41.140625" style="33" customWidth="1"/>
    <col min="5399" max="5399" width="3.5703125" style="33" customWidth="1"/>
    <col min="5400" max="5400" width="15.42578125" style="33" customWidth="1"/>
    <col min="5401" max="5401" width="41.140625" style="33" customWidth="1"/>
    <col min="5402" max="5402" width="27.42578125" style="33" customWidth="1"/>
    <col min="5403" max="5403" width="20.5703125" style="33" customWidth="1"/>
    <col min="5404" max="5404" width="27.42578125" style="33" customWidth="1"/>
    <col min="5405" max="5405" width="59.5703125" style="33" customWidth="1"/>
    <col min="5406" max="5628" width="10.7109375" style="33"/>
    <col min="5629" max="5629" width="18.85546875" style="33" customWidth="1"/>
    <col min="5630" max="5630" width="45.85546875" style="33" customWidth="1"/>
    <col min="5631" max="5645" width="3.42578125" style="33" customWidth="1"/>
    <col min="5646" max="5646" width="7.42578125" style="33" customWidth="1"/>
    <col min="5647" max="5648" width="14.85546875" style="33" customWidth="1"/>
    <col min="5649" max="5649" width="3.42578125" style="33" customWidth="1"/>
    <col min="5650" max="5650" width="16.7109375" style="33" customWidth="1"/>
    <col min="5651" max="5651" width="41.140625" style="33" customWidth="1"/>
    <col min="5652" max="5652" width="3.5703125" style="33" customWidth="1"/>
    <col min="5653" max="5653" width="15.42578125" style="33" customWidth="1"/>
    <col min="5654" max="5654" width="41.140625" style="33" customWidth="1"/>
    <col min="5655" max="5655" width="3.5703125" style="33" customWidth="1"/>
    <col min="5656" max="5656" width="15.42578125" style="33" customWidth="1"/>
    <col min="5657" max="5657" width="41.140625" style="33" customWidth="1"/>
    <col min="5658" max="5658" width="27.42578125" style="33" customWidth="1"/>
    <col min="5659" max="5659" width="20.5703125" style="33" customWidth="1"/>
    <col min="5660" max="5660" width="27.42578125" style="33" customWidth="1"/>
    <col min="5661" max="5661" width="59.5703125" style="33" customWidth="1"/>
    <col min="5662" max="5884" width="10.7109375" style="33"/>
    <col min="5885" max="5885" width="18.85546875" style="33" customWidth="1"/>
    <col min="5886" max="5886" width="45.85546875" style="33" customWidth="1"/>
    <col min="5887" max="5901" width="3.42578125" style="33" customWidth="1"/>
    <col min="5902" max="5902" width="7.42578125" style="33" customWidth="1"/>
    <col min="5903" max="5904" width="14.85546875" style="33" customWidth="1"/>
    <col min="5905" max="5905" width="3.42578125" style="33" customWidth="1"/>
    <col min="5906" max="5906" width="16.7109375" style="33" customWidth="1"/>
    <col min="5907" max="5907" width="41.140625" style="33" customWidth="1"/>
    <col min="5908" max="5908" width="3.5703125" style="33" customWidth="1"/>
    <col min="5909" max="5909" width="15.42578125" style="33" customWidth="1"/>
    <col min="5910" max="5910" width="41.140625" style="33" customWidth="1"/>
    <col min="5911" max="5911" width="3.5703125" style="33" customWidth="1"/>
    <col min="5912" max="5912" width="15.42578125" style="33" customWidth="1"/>
    <col min="5913" max="5913" width="41.140625" style="33" customWidth="1"/>
    <col min="5914" max="5914" width="27.42578125" style="33" customWidth="1"/>
    <col min="5915" max="5915" width="20.5703125" style="33" customWidth="1"/>
    <col min="5916" max="5916" width="27.42578125" style="33" customWidth="1"/>
    <col min="5917" max="5917" width="59.5703125" style="33" customWidth="1"/>
    <col min="5918" max="6140" width="10.7109375" style="33"/>
    <col min="6141" max="6141" width="18.85546875" style="33" customWidth="1"/>
    <col min="6142" max="6142" width="45.85546875" style="33" customWidth="1"/>
    <col min="6143" max="6157" width="3.42578125" style="33" customWidth="1"/>
    <col min="6158" max="6158" width="7.42578125" style="33" customWidth="1"/>
    <col min="6159" max="6160" width="14.85546875" style="33" customWidth="1"/>
    <col min="6161" max="6161" width="3.42578125" style="33" customWidth="1"/>
    <col min="6162" max="6162" width="16.7109375" style="33" customWidth="1"/>
    <col min="6163" max="6163" width="41.140625" style="33" customWidth="1"/>
    <col min="6164" max="6164" width="3.5703125" style="33" customWidth="1"/>
    <col min="6165" max="6165" width="15.42578125" style="33" customWidth="1"/>
    <col min="6166" max="6166" width="41.140625" style="33" customWidth="1"/>
    <col min="6167" max="6167" width="3.5703125" style="33" customWidth="1"/>
    <col min="6168" max="6168" width="15.42578125" style="33" customWidth="1"/>
    <col min="6169" max="6169" width="41.140625" style="33" customWidth="1"/>
    <col min="6170" max="6170" width="27.42578125" style="33" customWidth="1"/>
    <col min="6171" max="6171" width="20.5703125" style="33" customWidth="1"/>
    <col min="6172" max="6172" width="27.42578125" style="33" customWidth="1"/>
    <col min="6173" max="6173" width="59.5703125" style="33" customWidth="1"/>
    <col min="6174" max="6396" width="10.7109375" style="33"/>
    <col min="6397" max="6397" width="18.85546875" style="33" customWidth="1"/>
    <col min="6398" max="6398" width="45.85546875" style="33" customWidth="1"/>
    <col min="6399" max="6413" width="3.42578125" style="33" customWidth="1"/>
    <col min="6414" max="6414" width="7.42578125" style="33" customWidth="1"/>
    <col min="6415" max="6416" width="14.85546875" style="33" customWidth="1"/>
    <col min="6417" max="6417" width="3.42578125" style="33" customWidth="1"/>
    <col min="6418" max="6418" width="16.7109375" style="33" customWidth="1"/>
    <col min="6419" max="6419" width="41.140625" style="33" customWidth="1"/>
    <col min="6420" max="6420" width="3.5703125" style="33" customWidth="1"/>
    <col min="6421" max="6421" width="15.42578125" style="33" customWidth="1"/>
    <col min="6422" max="6422" width="41.140625" style="33" customWidth="1"/>
    <col min="6423" max="6423" width="3.5703125" style="33" customWidth="1"/>
    <col min="6424" max="6424" width="15.42578125" style="33" customWidth="1"/>
    <col min="6425" max="6425" width="41.140625" style="33" customWidth="1"/>
    <col min="6426" max="6426" width="27.42578125" style="33" customWidth="1"/>
    <col min="6427" max="6427" width="20.5703125" style="33" customWidth="1"/>
    <col min="6428" max="6428" width="27.42578125" style="33" customWidth="1"/>
    <col min="6429" max="6429" width="59.5703125" style="33" customWidth="1"/>
    <col min="6430" max="6652" width="10.7109375" style="33"/>
    <col min="6653" max="6653" width="18.85546875" style="33" customWidth="1"/>
    <col min="6654" max="6654" width="45.85546875" style="33" customWidth="1"/>
    <col min="6655" max="6669" width="3.42578125" style="33" customWidth="1"/>
    <col min="6670" max="6670" width="7.42578125" style="33" customWidth="1"/>
    <col min="6671" max="6672" width="14.85546875" style="33" customWidth="1"/>
    <col min="6673" max="6673" width="3.42578125" style="33" customWidth="1"/>
    <col min="6674" max="6674" width="16.7109375" style="33" customWidth="1"/>
    <col min="6675" max="6675" width="41.140625" style="33" customWidth="1"/>
    <col min="6676" max="6676" width="3.5703125" style="33" customWidth="1"/>
    <col min="6677" max="6677" width="15.42578125" style="33" customWidth="1"/>
    <col min="6678" max="6678" width="41.140625" style="33" customWidth="1"/>
    <col min="6679" max="6679" width="3.5703125" style="33" customWidth="1"/>
    <col min="6680" max="6680" width="15.42578125" style="33" customWidth="1"/>
    <col min="6681" max="6681" width="41.140625" style="33" customWidth="1"/>
    <col min="6682" max="6682" width="27.42578125" style="33" customWidth="1"/>
    <col min="6683" max="6683" width="20.5703125" style="33" customWidth="1"/>
    <col min="6684" max="6684" width="27.42578125" style="33" customWidth="1"/>
    <col min="6685" max="6685" width="59.5703125" style="33" customWidth="1"/>
    <col min="6686" max="6908" width="10.7109375" style="33"/>
    <col min="6909" max="6909" width="18.85546875" style="33" customWidth="1"/>
    <col min="6910" max="6910" width="45.85546875" style="33" customWidth="1"/>
    <col min="6911" max="6925" width="3.42578125" style="33" customWidth="1"/>
    <col min="6926" max="6926" width="7.42578125" style="33" customWidth="1"/>
    <col min="6927" max="6928" width="14.85546875" style="33" customWidth="1"/>
    <col min="6929" max="6929" width="3.42578125" style="33" customWidth="1"/>
    <col min="6930" max="6930" width="16.7109375" style="33" customWidth="1"/>
    <col min="6931" max="6931" width="41.140625" style="33" customWidth="1"/>
    <col min="6932" max="6932" width="3.5703125" style="33" customWidth="1"/>
    <col min="6933" max="6933" width="15.42578125" style="33" customWidth="1"/>
    <col min="6934" max="6934" width="41.140625" style="33" customWidth="1"/>
    <col min="6935" max="6935" width="3.5703125" style="33" customWidth="1"/>
    <col min="6936" max="6936" width="15.42578125" style="33" customWidth="1"/>
    <col min="6937" max="6937" width="41.140625" style="33" customWidth="1"/>
    <col min="6938" max="6938" width="27.42578125" style="33" customWidth="1"/>
    <col min="6939" max="6939" width="20.5703125" style="33" customWidth="1"/>
    <col min="6940" max="6940" width="27.42578125" style="33" customWidth="1"/>
    <col min="6941" max="6941" width="59.5703125" style="33" customWidth="1"/>
    <col min="6942" max="7164" width="10.7109375" style="33"/>
    <col min="7165" max="7165" width="18.85546875" style="33" customWidth="1"/>
    <col min="7166" max="7166" width="45.85546875" style="33" customWidth="1"/>
    <col min="7167" max="7181" width="3.42578125" style="33" customWidth="1"/>
    <col min="7182" max="7182" width="7.42578125" style="33" customWidth="1"/>
    <col min="7183" max="7184" width="14.85546875" style="33" customWidth="1"/>
    <col min="7185" max="7185" width="3.42578125" style="33" customWidth="1"/>
    <col min="7186" max="7186" width="16.7109375" style="33" customWidth="1"/>
    <col min="7187" max="7187" width="41.140625" style="33" customWidth="1"/>
    <col min="7188" max="7188" width="3.5703125" style="33" customWidth="1"/>
    <col min="7189" max="7189" width="15.42578125" style="33" customWidth="1"/>
    <col min="7190" max="7190" width="41.140625" style="33" customWidth="1"/>
    <col min="7191" max="7191" width="3.5703125" style="33" customWidth="1"/>
    <col min="7192" max="7192" width="15.42578125" style="33" customWidth="1"/>
    <col min="7193" max="7193" width="41.140625" style="33" customWidth="1"/>
    <col min="7194" max="7194" width="27.42578125" style="33" customWidth="1"/>
    <col min="7195" max="7195" width="20.5703125" style="33" customWidth="1"/>
    <col min="7196" max="7196" width="27.42578125" style="33" customWidth="1"/>
    <col min="7197" max="7197" width="59.5703125" style="33" customWidth="1"/>
    <col min="7198" max="7420" width="10.7109375" style="33"/>
    <col min="7421" max="7421" width="18.85546875" style="33" customWidth="1"/>
    <col min="7422" max="7422" width="45.85546875" style="33" customWidth="1"/>
    <col min="7423" max="7437" width="3.42578125" style="33" customWidth="1"/>
    <col min="7438" max="7438" width="7.42578125" style="33" customWidth="1"/>
    <col min="7439" max="7440" width="14.85546875" style="33" customWidth="1"/>
    <col min="7441" max="7441" width="3.42578125" style="33" customWidth="1"/>
    <col min="7442" max="7442" width="16.7109375" style="33" customWidth="1"/>
    <col min="7443" max="7443" width="41.140625" style="33" customWidth="1"/>
    <col min="7444" max="7444" width="3.5703125" style="33" customWidth="1"/>
    <col min="7445" max="7445" width="15.42578125" style="33" customWidth="1"/>
    <col min="7446" max="7446" width="41.140625" style="33" customWidth="1"/>
    <col min="7447" max="7447" width="3.5703125" style="33" customWidth="1"/>
    <col min="7448" max="7448" width="15.42578125" style="33" customWidth="1"/>
    <col min="7449" max="7449" width="41.140625" style="33" customWidth="1"/>
    <col min="7450" max="7450" width="27.42578125" style="33" customWidth="1"/>
    <col min="7451" max="7451" width="20.5703125" style="33" customWidth="1"/>
    <col min="7452" max="7452" width="27.42578125" style="33" customWidth="1"/>
    <col min="7453" max="7453" width="59.5703125" style="33" customWidth="1"/>
    <col min="7454" max="7676" width="10.7109375" style="33"/>
    <col min="7677" max="7677" width="18.85546875" style="33" customWidth="1"/>
    <col min="7678" max="7678" width="45.85546875" style="33" customWidth="1"/>
    <col min="7679" max="7693" width="3.42578125" style="33" customWidth="1"/>
    <col min="7694" max="7694" width="7.42578125" style="33" customWidth="1"/>
    <col min="7695" max="7696" width="14.85546875" style="33" customWidth="1"/>
    <col min="7697" max="7697" width="3.42578125" style="33" customWidth="1"/>
    <col min="7698" max="7698" width="16.7109375" style="33" customWidth="1"/>
    <col min="7699" max="7699" width="41.140625" style="33" customWidth="1"/>
    <col min="7700" max="7700" width="3.5703125" style="33" customWidth="1"/>
    <col min="7701" max="7701" width="15.42578125" style="33" customWidth="1"/>
    <col min="7702" max="7702" width="41.140625" style="33" customWidth="1"/>
    <col min="7703" max="7703" width="3.5703125" style="33" customWidth="1"/>
    <col min="7704" max="7704" width="15.42578125" style="33" customWidth="1"/>
    <col min="7705" max="7705" width="41.140625" style="33" customWidth="1"/>
    <col min="7706" max="7706" width="27.42578125" style="33" customWidth="1"/>
    <col min="7707" max="7707" width="20.5703125" style="33" customWidth="1"/>
    <col min="7708" max="7708" width="27.42578125" style="33" customWidth="1"/>
    <col min="7709" max="7709" width="59.5703125" style="33" customWidth="1"/>
    <col min="7710" max="7932" width="10.7109375" style="33"/>
    <col min="7933" max="7933" width="18.85546875" style="33" customWidth="1"/>
    <col min="7934" max="7934" width="45.85546875" style="33" customWidth="1"/>
    <col min="7935" max="7949" width="3.42578125" style="33" customWidth="1"/>
    <col min="7950" max="7950" width="7.42578125" style="33" customWidth="1"/>
    <col min="7951" max="7952" width="14.85546875" style="33" customWidth="1"/>
    <col min="7953" max="7953" width="3.42578125" style="33" customWidth="1"/>
    <col min="7954" max="7954" width="16.7109375" style="33" customWidth="1"/>
    <col min="7955" max="7955" width="41.140625" style="33" customWidth="1"/>
    <col min="7956" max="7956" width="3.5703125" style="33" customWidth="1"/>
    <col min="7957" max="7957" width="15.42578125" style="33" customWidth="1"/>
    <col min="7958" max="7958" width="41.140625" style="33" customWidth="1"/>
    <col min="7959" max="7959" width="3.5703125" style="33" customWidth="1"/>
    <col min="7960" max="7960" width="15.42578125" style="33" customWidth="1"/>
    <col min="7961" max="7961" width="41.140625" style="33" customWidth="1"/>
    <col min="7962" max="7962" width="27.42578125" style="33" customWidth="1"/>
    <col min="7963" max="7963" width="20.5703125" style="33" customWidth="1"/>
    <col min="7964" max="7964" width="27.42578125" style="33" customWidth="1"/>
    <col min="7965" max="7965" width="59.5703125" style="33" customWidth="1"/>
    <col min="7966" max="8188" width="10.7109375" style="33"/>
    <col min="8189" max="8189" width="18.85546875" style="33" customWidth="1"/>
    <col min="8190" max="8190" width="45.85546875" style="33" customWidth="1"/>
    <col min="8191" max="8205" width="3.42578125" style="33" customWidth="1"/>
    <col min="8206" max="8206" width="7.42578125" style="33" customWidth="1"/>
    <col min="8207" max="8208" width="14.85546875" style="33" customWidth="1"/>
    <col min="8209" max="8209" width="3.42578125" style="33" customWidth="1"/>
    <col min="8210" max="8210" width="16.7109375" style="33" customWidth="1"/>
    <col min="8211" max="8211" width="41.140625" style="33" customWidth="1"/>
    <col min="8212" max="8212" width="3.5703125" style="33" customWidth="1"/>
    <col min="8213" max="8213" width="15.42578125" style="33" customWidth="1"/>
    <col min="8214" max="8214" width="41.140625" style="33" customWidth="1"/>
    <col min="8215" max="8215" width="3.5703125" style="33" customWidth="1"/>
    <col min="8216" max="8216" width="15.42578125" style="33" customWidth="1"/>
    <col min="8217" max="8217" width="41.140625" style="33" customWidth="1"/>
    <col min="8218" max="8218" width="27.42578125" style="33" customWidth="1"/>
    <col min="8219" max="8219" width="20.5703125" style="33" customWidth="1"/>
    <col min="8220" max="8220" width="27.42578125" style="33" customWidth="1"/>
    <col min="8221" max="8221" width="59.5703125" style="33" customWidth="1"/>
    <col min="8222" max="8444" width="10.7109375" style="33"/>
    <col min="8445" max="8445" width="18.85546875" style="33" customWidth="1"/>
    <col min="8446" max="8446" width="45.85546875" style="33" customWidth="1"/>
    <col min="8447" max="8461" width="3.42578125" style="33" customWidth="1"/>
    <col min="8462" max="8462" width="7.42578125" style="33" customWidth="1"/>
    <col min="8463" max="8464" width="14.85546875" style="33" customWidth="1"/>
    <col min="8465" max="8465" width="3.42578125" style="33" customWidth="1"/>
    <col min="8466" max="8466" width="16.7109375" style="33" customWidth="1"/>
    <col min="8467" max="8467" width="41.140625" style="33" customWidth="1"/>
    <col min="8468" max="8468" width="3.5703125" style="33" customWidth="1"/>
    <col min="8469" max="8469" width="15.42578125" style="33" customWidth="1"/>
    <col min="8470" max="8470" width="41.140625" style="33" customWidth="1"/>
    <col min="8471" max="8471" width="3.5703125" style="33" customWidth="1"/>
    <col min="8472" max="8472" width="15.42578125" style="33" customWidth="1"/>
    <col min="8473" max="8473" width="41.140625" style="33" customWidth="1"/>
    <col min="8474" max="8474" width="27.42578125" style="33" customWidth="1"/>
    <col min="8475" max="8475" width="20.5703125" style="33" customWidth="1"/>
    <col min="8476" max="8476" width="27.42578125" style="33" customWidth="1"/>
    <col min="8477" max="8477" width="59.5703125" style="33" customWidth="1"/>
    <col min="8478" max="8700" width="10.7109375" style="33"/>
    <col min="8701" max="8701" width="18.85546875" style="33" customWidth="1"/>
    <col min="8702" max="8702" width="45.85546875" style="33" customWidth="1"/>
    <col min="8703" max="8717" width="3.42578125" style="33" customWidth="1"/>
    <col min="8718" max="8718" width="7.42578125" style="33" customWidth="1"/>
    <col min="8719" max="8720" width="14.85546875" style="33" customWidth="1"/>
    <col min="8721" max="8721" width="3.42578125" style="33" customWidth="1"/>
    <col min="8722" max="8722" width="16.7109375" style="33" customWidth="1"/>
    <col min="8723" max="8723" width="41.140625" style="33" customWidth="1"/>
    <col min="8724" max="8724" width="3.5703125" style="33" customWidth="1"/>
    <col min="8725" max="8725" width="15.42578125" style="33" customWidth="1"/>
    <col min="8726" max="8726" width="41.140625" style="33" customWidth="1"/>
    <col min="8727" max="8727" width="3.5703125" style="33" customWidth="1"/>
    <col min="8728" max="8728" width="15.42578125" style="33" customWidth="1"/>
    <col min="8729" max="8729" width="41.140625" style="33" customWidth="1"/>
    <col min="8730" max="8730" width="27.42578125" style="33" customWidth="1"/>
    <col min="8731" max="8731" width="20.5703125" style="33" customWidth="1"/>
    <col min="8732" max="8732" width="27.42578125" style="33" customWidth="1"/>
    <col min="8733" max="8733" width="59.5703125" style="33" customWidth="1"/>
    <col min="8734" max="8956" width="10.7109375" style="33"/>
    <col min="8957" max="8957" width="18.85546875" style="33" customWidth="1"/>
    <col min="8958" max="8958" width="45.85546875" style="33" customWidth="1"/>
    <col min="8959" max="8973" width="3.42578125" style="33" customWidth="1"/>
    <col min="8974" max="8974" width="7.42578125" style="33" customWidth="1"/>
    <col min="8975" max="8976" width="14.85546875" style="33" customWidth="1"/>
    <col min="8977" max="8977" width="3.42578125" style="33" customWidth="1"/>
    <col min="8978" max="8978" width="16.7109375" style="33" customWidth="1"/>
    <col min="8979" max="8979" width="41.140625" style="33" customWidth="1"/>
    <col min="8980" max="8980" width="3.5703125" style="33" customWidth="1"/>
    <col min="8981" max="8981" width="15.42578125" style="33" customWidth="1"/>
    <col min="8982" max="8982" width="41.140625" style="33" customWidth="1"/>
    <col min="8983" max="8983" width="3.5703125" style="33" customWidth="1"/>
    <col min="8984" max="8984" width="15.42578125" style="33" customWidth="1"/>
    <col min="8985" max="8985" width="41.140625" style="33" customWidth="1"/>
    <col min="8986" max="8986" width="27.42578125" style="33" customWidth="1"/>
    <col min="8987" max="8987" width="20.5703125" style="33" customWidth="1"/>
    <col min="8988" max="8988" width="27.42578125" style="33" customWidth="1"/>
    <col min="8989" max="8989" width="59.5703125" style="33" customWidth="1"/>
    <col min="8990" max="9212" width="10.7109375" style="33"/>
    <col min="9213" max="9213" width="18.85546875" style="33" customWidth="1"/>
    <col min="9214" max="9214" width="45.85546875" style="33" customWidth="1"/>
    <col min="9215" max="9229" width="3.42578125" style="33" customWidth="1"/>
    <col min="9230" max="9230" width="7.42578125" style="33" customWidth="1"/>
    <col min="9231" max="9232" width="14.85546875" style="33" customWidth="1"/>
    <col min="9233" max="9233" width="3.42578125" style="33" customWidth="1"/>
    <col min="9234" max="9234" width="16.7109375" style="33" customWidth="1"/>
    <col min="9235" max="9235" width="41.140625" style="33" customWidth="1"/>
    <col min="9236" max="9236" width="3.5703125" style="33" customWidth="1"/>
    <col min="9237" max="9237" width="15.42578125" style="33" customWidth="1"/>
    <col min="9238" max="9238" width="41.140625" style="33" customWidth="1"/>
    <col min="9239" max="9239" width="3.5703125" style="33" customWidth="1"/>
    <col min="9240" max="9240" width="15.42578125" style="33" customWidth="1"/>
    <col min="9241" max="9241" width="41.140625" style="33" customWidth="1"/>
    <col min="9242" max="9242" width="27.42578125" style="33" customWidth="1"/>
    <col min="9243" max="9243" width="20.5703125" style="33" customWidth="1"/>
    <col min="9244" max="9244" width="27.42578125" style="33" customWidth="1"/>
    <col min="9245" max="9245" width="59.5703125" style="33" customWidth="1"/>
    <col min="9246" max="9468" width="10.7109375" style="33"/>
    <col min="9469" max="9469" width="18.85546875" style="33" customWidth="1"/>
    <col min="9470" max="9470" width="45.85546875" style="33" customWidth="1"/>
    <col min="9471" max="9485" width="3.42578125" style="33" customWidth="1"/>
    <col min="9486" max="9486" width="7.42578125" style="33" customWidth="1"/>
    <col min="9487" max="9488" width="14.85546875" style="33" customWidth="1"/>
    <col min="9489" max="9489" width="3.42578125" style="33" customWidth="1"/>
    <col min="9490" max="9490" width="16.7109375" style="33" customWidth="1"/>
    <col min="9491" max="9491" width="41.140625" style="33" customWidth="1"/>
    <col min="9492" max="9492" width="3.5703125" style="33" customWidth="1"/>
    <col min="9493" max="9493" width="15.42578125" style="33" customWidth="1"/>
    <col min="9494" max="9494" width="41.140625" style="33" customWidth="1"/>
    <col min="9495" max="9495" width="3.5703125" style="33" customWidth="1"/>
    <col min="9496" max="9496" width="15.42578125" style="33" customWidth="1"/>
    <col min="9497" max="9497" width="41.140625" style="33" customWidth="1"/>
    <col min="9498" max="9498" width="27.42578125" style="33" customWidth="1"/>
    <col min="9499" max="9499" width="20.5703125" style="33" customWidth="1"/>
    <col min="9500" max="9500" width="27.42578125" style="33" customWidth="1"/>
    <col min="9501" max="9501" width="59.5703125" style="33" customWidth="1"/>
    <col min="9502" max="9724" width="10.7109375" style="33"/>
    <col min="9725" max="9725" width="18.85546875" style="33" customWidth="1"/>
    <col min="9726" max="9726" width="45.85546875" style="33" customWidth="1"/>
    <col min="9727" max="9741" width="3.42578125" style="33" customWidth="1"/>
    <col min="9742" max="9742" width="7.42578125" style="33" customWidth="1"/>
    <col min="9743" max="9744" width="14.85546875" style="33" customWidth="1"/>
    <col min="9745" max="9745" width="3.42578125" style="33" customWidth="1"/>
    <col min="9746" max="9746" width="16.7109375" style="33" customWidth="1"/>
    <col min="9747" max="9747" width="41.140625" style="33" customWidth="1"/>
    <col min="9748" max="9748" width="3.5703125" style="33" customWidth="1"/>
    <col min="9749" max="9749" width="15.42578125" style="33" customWidth="1"/>
    <col min="9750" max="9750" width="41.140625" style="33" customWidth="1"/>
    <col min="9751" max="9751" width="3.5703125" style="33" customWidth="1"/>
    <col min="9752" max="9752" width="15.42578125" style="33" customWidth="1"/>
    <col min="9753" max="9753" width="41.140625" style="33" customWidth="1"/>
    <col min="9754" max="9754" width="27.42578125" style="33" customWidth="1"/>
    <col min="9755" max="9755" width="20.5703125" style="33" customWidth="1"/>
    <col min="9756" max="9756" width="27.42578125" style="33" customWidth="1"/>
    <col min="9757" max="9757" width="59.5703125" style="33" customWidth="1"/>
    <col min="9758" max="9980" width="10.7109375" style="33"/>
    <col min="9981" max="9981" width="18.85546875" style="33" customWidth="1"/>
    <col min="9982" max="9982" width="45.85546875" style="33" customWidth="1"/>
    <col min="9983" max="9997" width="3.42578125" style="33" customWidth="1"/>
    <col min="9998" max="9998" width="7.42578125" style="33" customWidth="1"/>
    <col min="9999" max="10000" width="14.85546875" style="33" customWidth="1"/>
    <col min="10001" max="10001" width="3.42578125" style="33" customWidth="1"/>
    <col min="10002" max="10002" width="16.7109375" style="33" customWidth="1"/>
    <col min="10003" max="10003" width="41.140625" style="33" customWidth="1"/>
    <col min="10004" max="10004" width="3.5703125" style="33" customWidth="1"/>
    <col min="10005" max="10005" width="15.42578125" style="33" customWidth="1"/>
    <col min="10006" max="10006" width="41.140625" style="33" customWidth="1"/>
    <col min="10007" max="10007" width="3.5703125" style="33" customWidth="1"/>
    <col min="10008" max="10008" width="15.42578125" style="33" customWidth="1"/>
    <col min="10009" max="10009" width="41.140625" style="33" customWidth="1"/>
    <col min="10010" max="10010" width="27.42578125" style="33" customWidth="1"/>
    <col min="10011" max="10011" width="20.5703125" style="33" customWidth="1"/>
    <col min="10012" max="10012" width="27.42578125" style="33" customWidth="1"/>
    <col min="10013" max="10013" width="59.5703125" style="33" customWidth="1"/>
    <col min="10014" max="10236" width="10.7109375" style="33"/>
    <col min="10237" max="10237" width="18.85546875" style="33" customWidth="1"/>
    <col min="10238" max="10238" width="45.85546875" style="33" customWidth="1"/>
    <col min="10239" max="10253" width="3.42578125" style="33" customWidth="1"/>
    <col min="10254" max="10254" width="7.42578125" style="33" customWidth="1"/>
    <col min="10255" max="10256" width="14.85546875" style="33" customWidth="1"/>
    <col min="10257" max="10257" width="3.42578125" style="33" customWidth="1"/>
    <col min="10258" max="10258" width="16.7109375" style="33" customWidth="1"/>
    <col min="10259" max="10259" width="41.140625" style="33" customWidth="1"/>
    <col min="10260" max="10260" width="3.5703125" style="33" customWidth="1"/>
    <col min="10261" max="10261" width="15.42578125" style="33" customWidth="1"/>
    <col min="10262" max="10262" width="41.140625" style="33" customWidth="1"/>
    <col min="10263" max="10263" width="3.5703125" style="33" customWidth="1"/>
    <col min="10264" max="10264" width="15.42578125" style="33" customWidth="1"/>
    <col min="10265" max="10265" width="41.140625" style="33" customWidth="1"/>
    <col min="10266" max="10266" width="27.42578125" style="33" customWidth="1"/>
    <col min="10267" max="10267" width="20.5703125" style="33" customWidth="1"/>
    <col min="10268" max="10268" width="27.42578125" style="33" customWidth="1"/>
    <col min="10269" max="10269" width="59.5703125" style="33" customWidth="1"/>
    <col min="10270" max="10492" width="10.7109375" style="33"/>
    <col min="10493" max="10493" width="18.85546875" style="33" customWidth="1"/>
    <col min="10494" max="10494" width="45.85546875" style="33" customWidth="1"/>
    <col min="10495" max="10509" width="3.42578125" style="33" customWidth="1"/>
    <col min="10510" max="10510" width="7.42578125" style="33" customWidth="1"/>
    <col min="10511" max="10512" width="14.85546875" style="33" customWidth="1"/>
    <col min="10513" max="10513" width="3.42578125" style="33" customWidth="1"/>
    <col min="10514" max="10514" width="16.7109375" style="33" customWidth="1"/>
    <col min="10515" max="10515" width="41.140625" style="33" customWidth="1"/>
    <col min="10516" max="10516" width="3.5703125" style="33" customWidth="1"/>
    <col min="10517" max="10517" width="15.42578125" style="33" customWidth="1"/>
    <col min="10518" max="10518" width="41.140625" style="33" customWidth="1"/>
    <col min="10519" max="10519" width="3.5703125" style="33" customWidth="1"/>
    <col min="10520" max="10520" width="15.42578125" style="33" customWidth="1"/>
    <col min="10521" max="10521" width="41.140625" style="33" customWidth="1"/>
    <col min="10522" max="10522" width="27.42578125" style="33" customWidth="1"/>
    <col min="10523" max="10523" width="20.5703125" style="33" customWidth="1"/>
    <col min="10524" max="10524" width="27.42578125" style="33" customWidth="1"/>
    <col min="10525" max="10525" width="59.5703125" style="33" customWidth="1"/>
    <col min="10526" max="10748" width="10.7109375" style="33"/>
    <col min="10749" max="10749" width="18.85546875" style="33" customWidth="1"/>
    <col min="10750" max="10750" width="45.85546875" style="33" customWidth="1"/>
    <col min="10751" max="10765" width="3.42578125" style="33" customWidth="1"/>
    <col min="10766" max="10766" width="7.42578125" style="33" customWidth="1"/>
    <col min="10767" max="10768" width="14.85546875" style="33" customWidth="1"/>
    <col min="10769" max="10769" width="3.42578125" style="33" customWidth="1"/>
    <col min="10770" max="10770" width="16.7109375" style="33" customWidth="1"/>
    <col min="10771" max="10771" width="41.140625" style="33" customWidth="1"/>
    <col min="10772" max="10772" width="3.5703125" style="33" customWidth="1"/>
    <col min="10773" max="10773" width="15.42578125" style="33" customWidth="1"/>
    <col min="10774" max="10774" width="41.140625" style="33" customWidth="1"/>
    <col min="10775" max="10775" width="3.5703125" style="33" customWidth="1"/>
    <col min="10776" max="10776" width="15.42578125" style="33" customWidth="1"/>
    <col min="10777" max="10777" width="41.140625" style="33" customWidth="1"/>
    <col min="10778" max="10778" width="27.42578125" style="33" customWidth="1"/>
    <col min="10779" max="10779" width="20.5703125" style="33" customWidth="1"/>
    <col min="10780" max="10780" width="27.42578125" style="33" customWidth="1"/>
    <col min="10781" max="10781" width="59.5703125" style="33" customWidth="1"/>
    <col min="10782" max="11004" width="10.7109375" style="33"/>
    <col min="11005" max="11005" width="18.85546875" style="33" customWidth="1"/>
    <col min="11006" max="11006" width="45.85546875" style="33" customWidth="1"/>
    <col min="11007" max="11021" width="3.42578125" style="33" customWidth="1"/>
    <col min="11022" max="11022" width="7.42578125" style="33" customWidth="1"/>
    <col min="11023" max="11024" width="14.85546875" style="33" customWidth="1"/>
    <col min="11025" max="11025" width="3.42578125" style="33" customWidth="1"/>
    <col min="11026" max="11026" width="16.7109375" style="33" customWidth="1"/>
    <col min="11027" max="11027" width="41.140625" style="33" customWidth="1"/>
    <col min="11028" max="11028" width="3.5703125" style="33" customWidth="1"/>
    <col min="11029" max="11029" width="15.42578125" style="33" customWidth="1"/>
    <col min="11030" max="11030" width="41.140625" style="33" customWidth="1"/>
    <col min="11031" max="11031" width="3.5703125" style="33" customWidth="1"/>
    <col min="11032" max="11032" width="15.42578125" style="33" customWidth="1"/>
    <col min="11033" max="11033" width="41.140625" style="33" customWidth="1"/>
    <col min="11034" max="11034" width="27.42578125" style="33" customWidth="1"/>
    <col min="11035" max="11035" width="20.5703125" style="33" customWidth="1"/>
    <col min="11036" max="11036" width="27.42578125" style="33" customWidth="1"/>
    <col min="11037" max="11037" width="59.5703125" style="33" customWidth="1"/>
    <col min="11038" max="11260" width="10.7109375" style="33"/>
    <col min="11261" max="11261" width="18.85546875" style="33" customWidth="1"/>
    <col min="11262" max="11262" width="45.85546875" style="33" customWidth="1"/>
    <col min="11263" max="11277" width="3.42578125" style="33" customWidth="1"/>
    <col min="11278" max="11278" width="7.42578125" style="33" customWidth="1"/>
    <col min="11279" max="11280" width="14.85546875" style="33" customWidth="1"/>
    <col min="11281" max="11281" width="3.42578125" style="33" customWidth="1"/>
    <col min="11282" max="11282" width="16.7109375" style="33" customWidth="1"/>
    <col min="11283" max="11283" width="41.140625" style="33" customWidth="1"/>
    <col min="11284" max="11284" width="3.5703125" style="33" customWidth="1"/>
    <col min="11285" max="11285" width="15.42578125" style="33" customWidth="1"/>
    <col min="11286" max="11286" width="41.140625" style="33" customWidth="1"/>
    <col min="11287" max="11287" width="3.5703125" style="33" customWidth="1"/>
    <col min="11288" max="11288" width="15.42578125" style="33" customWidth="1"/>
    <col min="11289" max="11289" width="41.140625" style="33" customWidth="1"/>
    <col min="11290" max="11290" width="27.42578125" style="33" customWidth="1"/>
    <col min="11291" max="11291" width="20.5703125" style="33" customWidth="1"/>
    <col min="11292" max="11292" width="27.42578125" style="33" customWidth="1"/>
    <col min="11293" max="11293" width="59.5703125" style="33" customWidth="1"/>
    <col min="11294" max="11516" width="10.7109375" style="33"/>
    <col min="11517" max="11517" width="18.85546875" style="33" customWidth="1"/>
    <col min="11518" max="11518" width="45.85546875" style="33" customWidth="1"/>
    <col min="11519" max="11533" width="3.42578125" style="33" customWidth="1"/>
    <col min="11534" max="11534" width="7.42578125" style="33" customWidth="1"/>
    <col min="11535" max="11536" width="14.85546875" style="33" customWidth="1"/>
    <col min="11537" max="11537" width="3.42578125" style="33" customWidth="1"/>
    <col min="11538" max="11538" width="16.7109375" style="33" customWidth="1"/>
    <col min="11539" max="11539" width="41.140625" style="33" customWidth="1"/>
    <col min="11540" max="11540" width="3.5703125" style="33" customWidth="1"/>
    <col min="11541" max="11541" width="15.42578125" style="33" customWidth="1"/>
    <col min="11542" max="11542" width="41.140625" style="33" customWidth="1"/>
    <col min="11543" max="11543" width="3.5703125" style="33" customWidth="1"/>
    <col min="11544" max="11544" width="15.42578125" style="33" customWidth="1"/>
    <col min="11545" max="11545" width="41.140625" style="33" customWidth="1"/>
    <col min="11546" max="11546" width="27.42578125" style="33" customWidth="1"/>
    <col min="11547" max="11547" width="20.5703125" style="33" customWidth="1"/>
    <col min="11548" max="11548" width="27.42578125" style="33" customWidth="1"/>
    <col min="11549" max="11549" width="59.5703125" style="33" customWidth="1"/>
    <col min="11550" max="11772" width="10.7109375" style="33"/>
    <col min="11773" max="11773" width="18.85546875" style="33" customWidth="1"/>
    <col min="11774" max="11774" width="45.85546875" style="33" customWidth="1"/>
    <col min="11775" max="11789" width="3.42578125" style="33" customWidth="1"/>
    <col min="11790" max="11790" width="7.42578125" style="33" customWidth="1"/>
    <col min="11791" max="11792" width="14.85546875" style="33" customWidth="1"/>
    <col min="11793" max="11793" width="3.42578125" style="33" customWidth="1"/>
    <col min="11794" max="11794" width="16.7109375" style="33" customWidth="1"/>
    <col min="11795" max="11795" width="41.140625" style="33" customWidth="1"/>
    <col min="11796" max="11796" width="3.5703125" style="33" customWidth="1"/>
    <col min="11797" max="11797" width="15.42578125" style="33" customWidth="1"/>
    <col min="11798" max="11798" width="41.140625" style="33" customWidth="1"/>
    <col min="11799" max="11799" width="3.5703125" style="33" customWidth="1"/>
    <col min="11800" max="11800" width="15.42578125" style="33" customWidth="1"/>
    <col min="11801" max="11801" width="41.140625" style="33" customWidth="1"/>
    <col min="11802" max="11802" width="27.42578125" style="33" customWidth="1"/>
    <col min="11803" max="11803" width="20.5703125" style="33" customWidth="1"/>
    <col min="11804" max="11804" width="27.42578125" style="33" customWidth="1"/>
    <col min="11805" max="11805" width="59.5703125" style="33" customWidth="1"/>
    <col min="11806" max="12028" width="10.7109375" style="33"/>
    <col min="12029" max="12029" width="18.85546875" style="33" customWidth="1"/>
    <col min="12030" max="12030" width="45.85546875" style="33" customWidth="1"/>
    <col min="12031" max="12045" width="3.42578125" style="33" customWidth="1"/>
    <col min="12046" max="12046" width="7.42578125" style="33" customWidth="1"/>
    <col min="12047" max="12048" width="14.85546875" style="33" customWidth="1"/>
    <col min="12049" max="12049" width="3.42578125" style="33" customWidth="1"/>
    <col min="12050" max="12050" width="16.7109375" style="33" customWidth="1"/>
    <col min="12051" max="12051" width="41.140625" style="33" customWidth="1"/>
    <col min="12052" max="12052" width="3.5703125" style="33" customWidth="1"/>
    <col min="12053" max="12053" width="15.42578125" style="33" customWidth="1"/>
    <col min="12054" max="12054" width="41.140625" style="33" customWidth="1"/>
    <col min="12055" max="12055" width="3.5703125" style="33" customWidth="1"/>
    <col min="12056" max="12056" width="15.42578125" style="33" customWidth="1"/>
    <col min="12057" max="12057" width="41.140625" style="33" customWidth="1"/>
    <col min="12058" max="12058" width="27.42578125" style="33" customWidth="1"/>
    <col min="12059" max="12059" width="20.5703125" style="33" customWidth="1"/>
    <col min="12060" max="12060" width="27.42578125" style="33" customWidth="1"/>
    <col min="12061" max="12061" width="59.5703125" style="33" customWidth="1"/>
    <col min="12062" max="12284" width="10.7109375" style="33"/>
    <col min="12285" max="12285" width="18.85546875" style="33" customWidth="1"/>
    <col min="12286" max="12286" width="45.85546875" style="33" customWidth="1"/>
    <col min="12287" max="12301" width="3.42578125" style="33" customWidth="1"/>
    <col min="12302" max="12302" width="7.42578125" style="33" customWidth="1"/>
    <col min="12303" max="12304" width="14.85546875" style="33" customWidth="1"/>
    <col min="12305" max="12305" width="3.42578125" style="33" customWidth="1"/>
    <col min="12306" max="12306" width="16.7109375" style="33" customWidth="1"/>
    <col min="12307" max="12307" width="41.140625" style="33" customWidth="1"/>
    <col min="12308" max="12308" width="3.5703125" style="33" customWidth="1"/>
    <col min="12309" max="12309" width="15.42578125" style="33" customWidth="1"/>
    <col min="12310" max="12310" width="41.140625" style="33" customWidth="1"/>
    <col min="12311" max="12311" width="3.5703125" style="33" customWidth="1"/>
    <col min="12312" max="12312" width="15.42578125" style="33" customWidth="1"/>
    <col min="12313" max="12313" width="41.140625" style="33" customWidth="1"/>
    <col min="12314" max="12314" width="27.42578125" style="33" customWidth="1"/>
    <col min="12315" max="12315" width="20.5703125" style="33" customWidth="1"/>
    <col min="12316" max="12316" width="27.42578125" style="33" customWidth="1"/>
    <col min="12317" max="12317" width="59.5703125" style="33" customWidth="1"/>
    <col min="12318" max="12540" width="10.7109375" style="33"/>
    <col min="12541" max="12541" width="18.85546875" style="33" customWidth="1"/>
    <col min="12542" max="12542" width="45.85546875" style="33" customWidth="1"/>
    <col min="12543" max="12557" width="3.42578125" style="33" customWidth="1"/>
    <col min="12558" max="12558" width="7.42578125" style="33" customWidth="1"/>
    <col min="12559" max="12560" width="14.85546875" style="33" customWidth="1"/>
    <col min="12561" max="12561" width="3.42578125" style="33" customWidth="1"/>
    <col min="12562" max="12562" width="16.7109375" style="33" customWidth="1"/>
    <col min="12563" max="12563" width="41.140625" style="33" customWidth="1"/>
    <col min="12564" max="12564" width="3.5703125" style="33" customWidth="1"/>
    <col min="12565" max="12565" width="15.42578125" style="33" customWidth="1"/>
    <col min="12566" max="12566" width="41.140625" style="33" customWidth="1"/>
    <col min="12567" max="12567" width="3.5703125" style="33" customWidth="1"/>
    <col min="12568" max="12568" width="15.42578125" style="33" customWidth="1"/>
    <col min="12569" max="12569" width="41.140625" style="33" customWidth="1"/>
    <col min="12570" max="12570" width="27.42578125" style="33" customWidth="1"/>
    <col min="12571" max="12571" width="20.5703125" style="33" customWidth="1"/>
    <col min="12572" max="12572" width="27.42578125" style="33" customWidth="1"/>
    <col min="12573" max="12573" width="59.5703125" style="33" customWidth="1"/>
    <col min="12574" max="12796" width="10.7109375" style="33"/>
    <col min="12797" max="12797" width="18.85546875" style="33" customWidth="1"/>
    <col min="12798" max="12798" width="45.85546875" style="33" customWidth="1"/>
    <col min="12799" max="12813" width="3.42578125" style="33" customWidth="1"/>
    <col min="12814" max="12814" width="7.42578125" style="33" customWidth="1"/>
    <col min="12815" max="12816" width="14.85546875" style="33" customWidth="1"/>
    <col min="12817" max="12817" width="3.42578125" style="33" customWidth="1"/>
    <col min="12818" max="12818" width="16.7109375" style="33" customWidth="1"/>
    <col min="12819" max="12819" width="41.140625" style="33" customWidth="1"/>
    <col min="12820" max="12820" width="3.5703125" style="33" customWidth="1"/>
    <col min="12821" max="12821" width="15.42578125" style="33" customWidth="1"/>
    <col min="12822" max="12822" width="41.140625" style="33" customWidth="1"/>
    <col min="12823" max="12823" width="3.5703125" style="33" customWidth="1"/>
    <col min="12824" max="12824" width="15.42578125" style="33" customWidth="1"/>
    <col min="12825" max="12825" width="41.140625" style="33" customWidth="1"/>
    <col min="12826" max="12826" width="27.42578125" style="33" customWidth="1"/>
    <col min="12827" max="12827" width="20.5703125" style="33" customWidth="1"/>
    <col min="12828" max="12828" width="27.42578125" style="33" customWidth="1"/>
    <col min="12829" max="12829" width="59.5703125" style="33" customWidth="1"/>
    <col min="12830" max="13052" width="10.7109375" style="33"/>
    <col min="13053" max="13053" width="18.85546875" style="33" customWidth="1"/>
    <col min="13054" max="13054" width="45.85546875" style="33" customWidth="1"/>
    <col min="13055" max="13069" width="3.42578125" style="33" customWidth="1"/>
    <col min="13070" max="13070" width="7.42578125" style="33" customWidth="1"/>
    <col min="13071" max="13072" width="14.85546875" style="33" customWidth="1"/>
    <col min="13073" max="13073" width="3.42578125" style="33" customWidth="1"/>
    <col min="13074" max="13074" width="16.7109375" style="33" customWidth="1"/>
    <col min="13075" max="13075" width="41.140625" style="33" customWidth="1"/>
    <col min="13076" max="13076" width="3.5703125" style="33" customWidth="1"/>
    <col min="13077" max="13077" width="15.42578125" style="33" customWidth="1"/>
    <col min="13078" max="13078" width="41.140625" style="33" customWidth="1"/>
    <col min="13079" max="13079" width="3.5703125" style="33" customWidth="1"/>
    <col min="13080" max="13080" width="15.42578125" style="33" customWidth="1"/>
    <col min="13081" max="13081" width="41.140625" style="33" customWidth="1"/>
    <col min="13082" max="13082" width="27.42578125" style="33" customWidth="1"/>
    <col min="13083" max="13083" width="20.5703125" style="33" customWidth="1"/>
    <col min="13084" max="13084" width="27.42578125" style="33" customWidth="1"/>
    <col min="13085" max="13085" width="59.5703125" style="33" customWidth="1"/>
    <col min="13086" max="13308" width="10.7109375" style="33"/>
    <col min="13309" max="13309" width="18.85546875" style="33" customWidth="1"/>
    <col min="13310" max="13310" width="45.85546875" style="33" customWidth="1"/>
    <col min="13311" max="13325" width="3.42578125" style="33" customWidth="1"/>
    <col min="13326" max="13326" width="7.42578125" style="33" customWidth="1"/>
    <col min="13327" max="13328" width="14.85546875" style="33" customWidth="1"/>
    <col min="13329" max="13329" width="3.42578125" style="33" customWidth="1"/>
    <col min="13330" max="13330" width="16.7109375" style="33" customWidth="1"/>
    <col min="13331" max="13331" width="41.140625" style="33" customWidth="1"/>
    <col min="13332" max="13332" width="3.5703125" style="33" customWidth="1"/>
    <col min="13333" max="13333" width="15.42578125" style="33" customWidth="1"/>
    <col min="13334" max="13334" width="41.140625" style="33" customWidth="1"/>
    <col min="13335" max="13335" width="3.5703125" style="33" customWidth="1"/>
    <col min="13336" max="13336" width="15.42578125" style="33" customWidth="1"/>
    <col min="13337" max="13337" width="41.140625" style="33" customWidth="1"/>
    <col min="13338" max="13338" width="27.42578125" style="33" customWidth="1"/>
    <col min="13339" max="13339" width="20.5703125" style="33" customWidth="1"/>
    <col min="13340" max="13340" width="27.42578125" style="33" customWidth="1"/>
    <col min="13341" max="13341" width="59.5703125" style="33" customWidth="1"/>
    <col min="13342" max="13564" width="10.7109375" style="33"/>
    <col min="13565" max="13565" width="18.85546875" style="33" customWidth="1"/>
    <col min="13566" max="13566" width="45.85546875" style="33" customWidth="1"/>
    <col min="13567" max="13581" width="3.42578125" style="33" customWidth="1"/>
    <col min="13582" max="13582" width="7.42578125" style="33" customWidth="1"/>
    <col min="13583" max="13584" width="14.85546875" style="33" customWidth="1"/>
    <col min="13585" max="13585" width="3.42578125" style="33" customWidth="1"/>
    <col min="13586" max="13586" width="16.7109375" style="33" customWidth="1"/>
    <col min="13587" max="13587" width="41.140625" style="33" customWidth="1"/>
    <col min="13588" max="13588" width="3.5703125" style="33" customWidth="1"/>
    <col min="13589" max="13589" width="15.42578125" style="33" customWidth="1"/>
    <col min="13590" max="13590" width="41.140625" style="33" customWidth="1"/>
    <col min="13591" max="13591" width="3.5703125" style="33" customWidth="1"/>
    <col min="13592" max="13592" width="15.42578125" style="33" customWidth="1"/>
    <col min="13593" max="13593" width="41.140625" style="33" customWidth="1"/>
    <col min="13594" max="13594" width="27.42578125" style="33" customWidth="1"/>
    <col min="13595" max="13595" width="20.5703125" style="33" customWidth="1"/>
    <col min="13596" max="13596" width="27.42578125" style="33" customWidth="1"/>
    <col min="13597" max="13597" width="59.5703125" style="33" customWidth="1"/>
    <col min="13598" max="13820" width="10.7109375" style="33"/>
    <col min="13821" max="13821" width="18.85546875" style="33" customWidth="1"/>
    <col min="13822" max="13822" width="45.85546875" style="33" customWidth="1"/>
    <col min="13823" max="13837" width="3.42578125" style="33" customWidth="1"/>
    <col min="13838" max="13838" width="7.42578125" style="33" customWidth="1"/>
    <col min="13839" max="13840" width="14.85546875" style="33" customWidth="1"/>
    <col min="13841" max="13841" width="3.42578125" style="33" customWidth="1"/>
    <col min="13842" max="13842" width="16.7109375" style="33" customWidth="1"/>
    <col min="13843" max="13843" width="41.140625" style="33" customWidth="1"/>
    <col min="13844" max="13844" width="3.5703125" style="33" customWidth="1"/>
    <col min="13845" max="13845" width="15.42578125" style="33" customWidth="1"/>
    <col min="13846" max="13846" width="41.140625" style="33" customWidth="1"/>
    <col min="13847" max="13847" width="3.5703125" style="33" customWidth="1"/>
    <col min="13848" max="13848" width="15.42578125" style="33" customWidth="1"/>
    <col min="13849" max="13849" width="41.140625" style="33" customWidth="1"/>
    <col min="13850" max="13850" width="27.42578125" style="33" customWidth="1"/>
    <col min="13851" max="13851" width="20.5703125" style="33" customWidth="1"/>
    <col min="13852" max="13852" width="27.42578125" style="33" customWidth="1"/>
    <col min="13853" max="13853" width="59.5703125" style="33" customWidth="1"/>
    <col min="13854" max="14076" width="10.7109375" style="33"/>
    <col min="14077" max="14077" width="18.85546875" style="33" customWidth="1"/>
    <col min="14078" max="14078" width="45.85546875" style="33" customWidth="1"/>
    <col min="14079" max="14093" width="3.42578125" style="33" customWidth="1"/>
    <col min="14094" max="14094" width="7.42578125" style="33" customWidth="1"/>
    <col min="14095" max="14096" width="14.85546875" style="33" customWidth="1"/>
    <col min="14097" max="14097" width="3.42578125" style="33" customWidth="1"/>
    <col min="14098" max="14098" width="16.7109375" style="33" customWidth="1"/>
    <col min="14099" max="14099" width="41.140625" style="33" customWidth="1"/>
    <col min="14100" max="14100" width="3.5703125" style="33" customWidth="1"/>
    <col min="14101" max="14101" width="15.42578125" style="33" customWidth="1"/>
    <col min="14102" max="14102" width="41.140625" style="33" customWidth="1"/>
    <col min="14103" max="14103" width="3.5703125" style="33" customWidth="1"/>
    <col min="14104" max="14104" width="15.42578125" style="33" customWidth="1"/>
    <col min="14105" max="14105" width="41.140625" style="33" customWidth="1"/>
    <col min="14106" max="14106" width="27.42578125" style="33" customWidth="1"/>
    <col min="14107" max="14107" width="20.5703125" style="33" customWidth="1"/>
    <col min="14108" max="14108" width="27.42578125" style="33" customWidth="1"/>
    <col min="14109" max="14109" width="59.5703125" style="33" customWidth="1"/>
    <col min="14110" max="14332" width="10.7109375" style="33"/>
    <col min="14333" max="14333" width="18.85546875" style="33" customWidth="1"/>
    <col min="14334" max="14334" width="45.85546875" style="33" customWidth="1"/>
    <col min="14335" max="14349" width="3.42578125" style="33" customWidth="1"/>
    <col min="14350" max="14350" width="7.42578125" style="33" customWidth="1"/>
    <col min="14351" max="14352" width="14.85546875" style="33" customWidth="1"/>
    <col min="14353" max="14353" width="3.42578125" style="33" customWidth="1"/>
    <col min="14354" max="14354" width="16.7109375" style="33" customWidth="1"/>
    <col min="14355" max="14355" width="41.140625" style="33" customWidth="1"/>
    <col min="14356" max="14356" width="3.5703125" style="33" customWidth="1"/>
    <col min="14357" max="14357" width="15.42578125" style="33" customWidth="1"/>
    <col min="14358" max="14358" width="41.140625" style="33" customWidth="1"/>
    <col min="14359" max="14359" width="3.5703125" style="33" customWidth="1"/>
    <col min="14360" max="14360" width="15.42578125" style="33" customWidth="1"/>
    <col min="14361" max="14361" width="41.140625" style="33" customWidth="1"/>
    <col min="14362" max="14362" width="27.42578125" style="33" customWidth="1"/>
    <col min="14363" max="14363" width="20.5703125" style="33" customWidth="1"/>
    <col min="14364" max="14364" width="27.42578125" style="33" customWidth="1"/>
    <col min="14365" max="14365" width="59.5703125" style="33" customWidth="1"/>
    <col min="14366" max="14588" width="10.7109375" style="33"/>
    <col min="14589" max="14589" width="18.85546875" style="33" customWidth="1"/>
    <col min="14590" max="14590" width="45.85546875" style="33" customWidth="1"/>
    <col min="14591" max="14605" width="3.42578125" style="33" customWidth="1"/>
    <col min="14606" max="14606" width="7.42578125" style="33" customWidth="1"/>
    <col min="14607" max="14608" width="14.85546875" style="33" customWidth="1"/>
    <col min="14609" max="14609" width="3.42578125" style="33" customWidth="1"/>
    <col min="14610" max="14610" width="16.7109375" style="33" customWidth="1"/>
    <col min="14611" max="14611" width="41.140625" style="33" customWidth="1"/>
    <col min="14612" max="14612" width="3.5703125" style="33" customWidth="1"/>
    <col min="14613" max="14613" width="15.42578125" style="33" customWidth="1"/>
    <col min="14614" max="14614" width="41.140625" style="33" customWidth="1"/>
    <col min="14615" max="14615" width="3.5703125" style="33" customWidth="1"/>
    <col min="14616" max="14616" width="15.42578125" style="33" customWidth="1"/>
    <col min="14617" max="14617" width="41.140625" style="33" customWidth="1"/>
    <col min="14618" max="14618" width="27.42578125" style="33" customWidth="1"/>
    <col min="14619" max="14619" width="20.5703125" style="33" customWidth="1"/>
    <col min="14620" max="14620" width="27.42578125" style="33" customWidth="1"/>
    <col min="14621" max="14621" width="59.5703125" style="33" customWidth="1"/>
    <col min="14622" max="14844" width="10.7109375" style="33"/>
    <col min="14845" max="14845" width="18.85546875" style="33" customWidth="1"/>
    <col min="14846" max="14846" width="45.85546875" style="33" customWidth="1"/>
    <col min="14847" max="14861" width="3.42578125" style="33" customWidth="1"/>
    <col min="14862" max="14862" width="7.42578125" style="33" customWidth="1"/>
    <col min="14863" max="14864" width="14.85546875" style="33" customWidth="1"/>
    <col min="14865" max="14865" width="3.42578125" style="33" customWidth="1"/>
    <col min="14866" max="14866" width="16.7109375" style="33" customWidth="1"/>
    <col min="14867" max="14867" width="41.140625" style="33" customWidth="1"/>
    <col min="14868" max="14868" width="3.5703125" style="33" customWidth="1"/>
    <col min="14869" max="14869" width="15.42578125" style="33" customWidth="1"/>
    <col min="14870" max="14870" width="41.140625" style="33" customWidth="1"/>
    <col min="14871" max="14871" width="3.5703125" style="33" customWidth="1"/>
    <col min="14872" max="14872" width="15.42578125" style="33" customWidth="1"/>
    <col min="14873" max="14873" width="41.140625" style="33" customWidth="1"/>
    <col min="14874" max="14874" width="27.42578125" style="33" customWidth="1"/>
    <col min="14875" max="14875" width="20.5703125" style="33" customWidth="1"/>
    <col min="14876" max="14876" width="27.42578125" style="33" customWidth="1"/>
    <col min="14877" max="14877" width="59.5703125" style="33" customWidth="1"/>
    <col min="14878" max="15100" width="10.7109375" style="33"/>
    <col min="15101" max="15101" width="18.85546875" style="33" customWidth="1"/>
    <col min="15102" max="15102" width="45.85546875" style="33" customWidth="1"/>
    <col min="15103" max="15117" width="3.42578125" style="33" customWidth="1"/>
    <col min="15118" max="15118" width="7.42578125" style="33" customWidth="1"/>
    <col min="15119" max="15120" width="14.85546875" style="33" customWidth="1"/>
    <col min="15121" max="15121" width="3.42578125" style="33" customWidth="1"/>
    <col min="15122" max="15122" width="16.7109375" style="33" customWidth="1"/>
    <col min="15123" max="15123" width="41.140625" style="33" customWidth="1"/>
    <col min="15124" max="15124" width="3.5703125" style="33" customWidth="1"/>
    <col min="15125" max="15125" width="15.42578125" style="33" customWidth="1"/>
    <col min="15126" max="15126" width="41.140625" style="33" customWidth="1"/>
    <col min="15127" max="15127" width="3.5703125" style="33" customWidth="1"/>
    <col min="15128" max="15128" width="15.42578125" style="33" customWidth="1"/>
    <col min="15129" max="15129" width="41.140625" style="33" customWidth="1"/>
    <col min="15130" max="15130" width="27.42578125" style="33" customWidth="1"/>
    <col min="15131" max="15131" width="20.5703125" style="33" customWidth="1"/>
    <col min="15132" max="15132" width="27.42578125" style="33" customWidth="1"/>
    <col min="15133" max="15133" width="59.5703125" style="33" customWidth="1"/>
    <col min="15134" max="15356" width="10.7109375" style="33"/>
    <col min="15357" max="15357" width="18.85546875" style="33" customWidth="1"/>
    <col min="15358" max="15358" width="45.85546875" style="33" customWidth="1"/>
    <col min="15359" max="15373" width="3.42578125" style="33" customWidth="1"/>
    <col min="15374" max="15374" width="7.42578125" style="33" customWidth="1"/>
    <col min="15375" max="15376" width="14.85546875" style="33" customWidth="1"/>
    <col min="15377" max="15377" width="3.42578125" style="33" customWidth="1"/>
    <col min="15378" max="15378" width="16.7109375" style="33" customWidth="1"/>
    <col min="15379" max="15379" width="41.140625" style="33" customWidth="1"/>
    <col min="15380" max="15380" width="3.5703125" style="33" customWidth="1"/>
    <col min="15381" max="15381" width="15.42578125" style="33" customWidth="1"/>
    <col min="15382" max="15382" width="41.140625" style="33" customWidth="1"/>
    <col min="15383" max="15383" width="3.5703125" style="33" customWidth="1"/>
    <col min="15384" max="15384" width="15.42578125" style="33" customWidth="1"/>
    <col min="15385" max="15385" width="41.140625" style="33" customWidth="1"/>
    <col min="15386" max="15386" width="27.42578125" style="33" customWidth="1"/>
    <col min="15387" max="15387" width="20.5703125" style="33" customWidth="1"/>
    <col min="15388" max="15388" width="27.42578125" style="33" customWidth="1"/>
    <col min="15389" max="15389" width="59.5703125" style="33" customWidth="1"/>
    <col min="15390" max="15612" width="10.7109375" style="33"/>
    <col min="15613" max="15613" width="18.85546875" style="33" customWidth="1"/>
    <col min="15614" max="15614" width="45.85546875" style="33" customWidth="1"/>
    <col min="15615" max="15629" width="3.42578125" style="33" customWidth="1"/>
    <col min="15630" max="15630" width="7.42578125" style="33" customWidth="1"/>
    <col min="15631" max="15632" width="14.85546875" style="33" customWidth="1"/>
    <col min="15633" max="15633" width="3.42578125" style="33" customWidth="1"/>
    <col min="15634" max="15634" width="16.7109375" style="33" customWidth="1"/>
    <col min="15635" max="15635" width="41.140625" style="33" customWidth="1"/>
    <col min="15636" max="15636" width="3.5703125" style="33" customWidth="1"/>
    <col min="15637" max="15637" width="15.42578125" style="33" customWidth="1"/>
    <col min="15638" max="15638" width="41.140625" style="33" customWidth="1"/>
    <col min="15639" max="15639" width="3.5703125" style="33" customWidth="1"/>
    <col min="15640" max="15640" width="15.42578125" style="33" customWidth="1"/>
    <col min="15641" max="15641" width="41.140625" style="33" customWidth="1"/>
    <col min="15642" max="15642" width="27.42578125" style="33" customWidth="1"/>
    <col min="15643" max="15643" width="20.5703125" style="33" customWidth="1"/>
    <col min="15644" max="15644" width="27.42578125" style="33" customWidth="1"/>
    <col min="15645" max="15645" width="59.5703125" style="33" customWidth="1"/>
    <col min="15646" max="15868" width="10.7109375" style="33"/>
    <col min="15869" max="15869" width="18.85546875" style="33" customWidth="1"/>
    <col min="15870" max="15870" width="45.85546875" style="33" customWidth="1"/>
    <col min="15871" max="15885" width="3.42578125" style="33" customWidth="1"/>
    <col min="15886" max="15886" width="7.42578125" style="33" customWidth="1"/>
    <col min="15887" max="15888" width="14.85546875" style="33" customWidth="1"/>
    <col min="15889" max="15889" width="3.42578125" style="33" customWidth="1"/>
    <col min="15890" max="15890" width="16.7109375" style="33" customWidth="1"/>
    <col min="15891" max="15891" width="41.140625" style="33" customWidth="1"/>
    <col min="15892" max="15892" width="3.5703125" style="33" customWidth="1"/>
    <col min="15893" max="15893" width="15.42578125" style="33" customWidth="1"/>
    <col min="15894" max="15894" width="41.140625" style="33" customWidth="1"/>
    <col min="15895" max="15895" width="3.5703125" style="33" customWidth="1"/>
    <col min="15896" max="15896" width="15.42578125" style="33" customWidth="1"/>
    <col min="15897" max="15897" width="41.140625" style="33" customWidth="1"/>
    <col min="15898" max="15898" width="27.42578125" style="33" customWidth="1"/>
    <col min="15899" max="15899" width="20.5703125" style="33" customWidth="1"/>
    <col min="15900" max="15900" width="27.42578125" style="33" customWidth="1"/>
    <col min="15901" max="15901" width="59.5703125" style="33" customWidth="1"/>
    <col min="15902" max="16124" width="10.7109375" style="33"/>
    <col min="16125" max="16125" width="18.85546875" style="33" customWidth="1"/>
    <col min="16126" max="16126" width="45.85546875" style="33" customWidth="1"/>
    <col min="16127" max="16141" width="3.42578125" style="33" customWidth="1"/>
    <col min="16142" max="16142" width="7.42578125" style="33" customWidth="1"/>
    <col min="16143" max="16144" width="14.85546875" style="33" customWidth="1"/>
    <col min="16145" max="16145" width="3.42578125" style="33" customWidth="1"/>
    <col min="16146" max="16146" width="16.7109375" style="33" customWidth="1"/>
    <col min="16147" max="16147" width="41.140625" style="33" customWidth="1"/>
    <col min="16148" max="16148" width="3.5703125" style="33" customWidth="1"/>
    <col min="16149" max="16149" width="15.42578125" style="33" customWidth="1"/>
    <col min="16150" max="16150" width="41.140625" style="33" customWidth="1"/>
    <col min="16151" max="16151" width="3.5703125" style="33" customWidth="1"/>
    <col min="16152" max="16152" width="15.42578125" style="33" customWidth="1"/>
    <col min="16153" max="16153" width="41.140625" style="33" customWidth="1"/>
    <col min="16154" max="16154" width="27.42578125" style="33" customWidth="1"/>
    <col min="16155" max="16155" width="20.5703125" style="33" customWidth="1"/>
    <col min="16156" max="16156" width="27.42578125" style="33" customWidth="1"/>
    <col min="16157" max="16157" width="59.5703125" style="33" customWidth="1"/>
    <col min="16158" max="16384" width="10.7109375" style="33"/>
  </cols>
  <sheetData>
    <row r="1" spans="1:30" ht="25.5" x14ac:dyDescent="0.2">
      <c r="A1" s="27" t="s">
        <v>402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  <c r="S1" s="29"/>
      <c r="T1" s="30"/>
      <c r="U1" s="30"/>
    </row>
    <row r="2" spans="1:30" ht="20.25" customHeight="1" x14ac:dyDescent="0.2">
      <c r="A2" s="34" t="s">
        <v>164</v>
      </c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9"/>
      <c r="T2" s="30"/>
      <c r="U2" s="30"/>
    </row>
    <row r="3" spans="1:30" ht="21" customHeight="1" thickBo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8"/>
      <c r="N3" s="28"/>
      <c r="O3" s="28"/>
      <c r="P3" s="28"/>
      <c r="Q3" s="28"/>
      <c r="R3" s="29"/>
      <c r="S3" s="29"/>
      <c r="T3" s="30"/>
      <c r="U3" s="30"/>
    </row>
    <row r="4" spans="1:30" s="36" customFormat="1" ht="18" customHeight="1" thickTop="1" x14ac:dyDescent="0.25">
      <c r="A4" s="207" t="s">
        <v>64</v>
      </c>
      <c r="B4" s="207" t="s">
        <v>65</v>
      </c>
      <c r="C4" s="220" t="s">
        <v>100</v>
      </c>
      <c r="D4" s="221"/>
      <c r="E4" s="221"/>
      <c r="F4" s="221"/>
      <c r="G4" s="221"/>
      <c r="H4" s="222"/>
      <c r="I4" s="222"/>
      <c r="J4" s="222"/>
      <c r="K4" s="222"/>
      <c r="L4" s="222"/>
      <c r="M4" s="220" t="s">
        <v>101</v>
      </c>
      <c r="N4" s="221"/>
      <c r="O4" s="221"/>
      <c r="P4" s="221"/>
      <c r="Q4" s="223" t="s">
        <v>102</v>
      </c>
      <c r="R4" s="225" t="s">
        <v>103</v>
      </c>
      <c r="S4" s="217" t="s">
        <v>104</v>
      </c>
      <c r="T4" s="218"/>
      <c r="U4" s="219"/>
      <c r="V4" s="217" t="s">
        <v>105</v>
      </c>
      <c r="W4" s="218"/>
      <c r="X4" s="219"/>
      <c r="Y4" s="217" t="s">
        <v>106</v>
      </c>
      <c r="Z4" s="218"/>
      <c r="AA4" s="219"/>
      <c r="AB4" s="207" t="s">
        <v>107</v>
      </c>
      <c r="AC4" s="205" t="s">
        <v>61</v>
      </c>
      <c r="AD4" s="207" t="s">
        <v>66</v>
      </c>
    </row>
    <row r="5" spans="1:30" s="36" customFormat="1" ht="43.5" customHeight="1" x14ac:dyDescent="0.2">
      <c r="A5" s="208"/>
      <c r="B5" s="208"/>
      <c r="C5" s="37">
        <v>1</v>
      </c>
      <c r="D5" s="38">
        <v>2</v>
      </c>
      <c r="E5" s="38">
        <v>3</v>
      </c>
      <c r="F5" s="38">
        <v>4</v>
      </c>
      <c r="G5" s="38">
        <v>5</v>
      </c>
      <c r="H5" s="38">
        <v>6</v>
      </c>
      <c r="I5" s="38">
        <v>7</v>
      </c>
      <c r="J5" s="38">
        <v>8</v>
      </c>
      <c r="K5" s="38">
        <v>9</v>
      </c>
      <c r="L5" s="38">
        <v>10</v>
      </c>
      <c r="M5" s="37" t="s">
        <v>81</v>
      </c>
      <c r="N5" s="38" t="s">
        <v>84</v>
      </c>
      <c r="O5" s="38" t="s">
        <v>108</v>
      </c>
      <c r="P5" s="38" t="s">
        <v>9</v>
      </c>
      <c r="Q5" s="224"/>
      <c r="R5" s="226"/>
      <c r="S5" s="39" t="s">
        <v>109</v>
      </c>
      <c r="T5" s="40" t="s">
        <v>64</v>
      </c>
      <c r="U5" s="40" t="s">
        <v>65</v>
      </c>
      <c r="V5" s="39" t="s">
        <v>109</v>
      </c>
      <c r="W5" s="40" t="s">
        <v>64</v>
      </c>
      <c r="X5" s="40" t="s">
        <v>65</v>
      </c>
      <c r="Y5" s="39" t="s">
        <v>109</v>
      </c>
      <c r="Z5" s="40" t="s">
        <v>64</v>
      </c>
      <c r="AA5" s="40" t="s">
        <v>65</v>
      </c>
      <c r="AB5" s="208"/>
      <c r="AC5" s="206"/>
      <c r="AD5" s="208"/>
    </row>
    <row r="6" spans="1:30" s="36" customFormat="1" ht="12.75" customHeight="1" x14ac:dyDescent="0.2">
      <c r="A6" s="9" t="s">
        <v>110</v>
      </c>
      <c r="B6" s="10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4"/>
      <c r="R6" s="154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6"/>
    </row>
    <row r="7" spans="1:30" s="44" customFormat="1" x14ac:dyDescent="0.25">
      <c r="A7" s="9" t="s">
        <v>403</v>
      </c>
      <c r="B7" s="1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3"/>
    </row>
    <row r="8" spans="1:30" s="44" customFormat="1" x14ac:dyDescent="0.25">
      <c r="A8" s="45" t="s">
        <v>166</v>
      </c>
      <c r="B8" s="46" t="s">
        <v>167</v>
      </c>
      <c r="C8" s="47" t="s">
        <v>111</v>
      </c>
      <c r="D8" s="48"/>
      <c r="E8" s="48"/>
      <c r="F8" s="48"/>
      <c r="G8" s="48"/>
      <c r="H8" s="48"/>
      <c r="I8" s="49">
        <f>SUMIF(I5:I7,"=x",$M5:$M7)+SUMIF(I5:I7,"=x",$N5:$N7)+SUMIF(I5:I7,"=x",$O5:$O7)</f>
        <v>0</v>
      </c>
      <c r="J8" s="50">
        <f>SUMIF(J5:J7,"=x",$M5:$M7)+SUMIF(J5:J7,"=x",$N5:$N7)+SUMIF(J5:J7,"=x",$O5:$O7)</f>
        <v>0</v>
      </c>
      <c r="K8" s="50">
        <f>SUMIF(K5:K7,"=x",$M5:$M7)+SUMIF(K5:K7,"=x",$N5:$N7)+SUMIF(K5:K7,"=x",$O5:$O7)</f>
        <v>0</v>
      </c>
      <c r="L8" s="50">
        <f>SUMIF(L5:L7,"=x",$M5:$M7)+SUMIF(L5:L7,"=x",$N5:$N7)+SUMIF(L5:L7,"=x",$O5:$O7)</f>
        <v>0</v>
      </c>
      <c r="M8" s="51"/>
      <c r="N8" s="52">
        <v>2</v>
      </c>
      <c r="O8" s="52"/>
      <c r="P8" s="53"/>
      <c r="Q8" s="54">
        <v>0</v>
      </c>
      <c r="R8" s="55" t="s">
        <v>168</v>
      </c>
      <c r="S8" s="129"/>
      <c r="T8" s="130"/>
      <c r="U8" s="84"/>
      <c r="V8" s="56"/>
      <c r="W8" s="57"/>
      <c r="X8" s="58"/>
      <c r="Y8" s="129"/>
      <c r="Z8" s="139"/>
      <c r="AA8" s="148"/>
      <c r="AB8" s="56" t="s">
        <v>169</v>
      </c>
      <c r="AC8" s="56" t="s">
        <v>171</v>
      </c>
      <c r="AD8" s="59" t="s">
        <v>172</v>
      </c>
    </row>
    <row r="9" spans="1:30" s="44" customFormat="1" x14ac:dyDescent="0.25">
      <c r="A9" s="209" t="s">
        <v>120</v>
      </c>
      <c r="B9" s="210"/>
      <c r="C9" s="61">
        <f t="shared" ref="C9:L9" si="0">SUMIF(C8:C8,"=x",$M8:$M8)+SUMIF(C8:C8,"=x",$N8:$N8)+SUMIF(C8:C8,"=x",$O8:$O8)+SUMIF(C8:C8,"=x",$P8:$P8)</f>
        <v>2</v>
      </c>
      <c r="D9" s="62">
        <f t="shared" si="0"/>
        <v>0</v>
      </c>
      <c r="E9" s="62">
        <f t="shared" si="0"/>
        <v>0</v>
      </c>
      <c r="F9" s="62">
        <f t="shared" si="0"/>
        <v>0</v>
      </c>
      <c r="G9" s="62">
        <f t="shared" si="0"/>
        <v>0</v>
      </c>
      <c r="H9" s="62">
        <f t="shared" si="0"/>
        <v>0</v>
      </c>
      <c r="I9" s="62">
        <f t="shared" si="0"/>
        <v>0</v>
      </c>
      <c r="J9" s="62">
        <f t="shared" si="0"/>
        <v>0</v>
      </c>
      <c r="K9" s="62">
        <f t="shared" si="0"/>
        <v>0</v>
      </c>
      <c r="L9" s="62">
        <f t="shared" si="0"/>
        <v>0</v>
      </c>
      <c r="M9" s="211">
        <f>SUM(C9:L9)</f>
        <v>2</v>
      </c>
      <c r="N9" s="212"/>
      <c r="O9" s="212"/>
      <c r="P9" s="212"/>
      <c r="Q9" s="212"/>
      <c r="R9" s="213"/>
      <c r="S9" s="214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6"/>
    </row>
    <row r="10" spans="1:30" s="44" customFormat="1" x14ac:dyDescent="0.25">
      <c r="A10" s="200" t="s">
        <v>121</v>
      </c>
      <c r="B10" s="201"/>
      <c r="C10" s="63">
        <f t="shared" ref="C10:L10" si="1">SUMIF(C8:C8,"=x",$Q8:$Q8)</f>
        <v>0</v>
      </c>
      <c r="D10" s="64">
        <f t="shared" si="1"/>
        <v>0</v>
      </c>
      <c r="E10" s="64">
        <f t="shared" si="1"/>
        <v>0</v>
      </c>
      <c r="F10" s="64">
        <f t="shared" si="1"/>
        <v>0</v>
      </c>
      <c r="G10" s="64">
        <f t="shared" si="1"/>
        <v>0</v>
      </c>
      <c r="H10" s="64">
        <f t="shared" si="1"/>
        <v>0</v>
      </c>
      <c r="I10" s="64">
        <f t="shared" si="1"/>
        <v>0</v>
      </c>
      <c r="J10" s="64">
        <f t="shared" si="1"/>
        <v>0</v>
      </c>
      <c r="K10" s="64">
        <f t="shared" si="1"/>
        <v>0</v>
      </c>
      <c r="L10" s="65">
        <f t="shared" si="1"/>
        <v>0</v>
      </c>
      <c r="M10" s="202">
        <f>SUM(C10:L10)</f>
        <v>0</v>
      </c>
      <c r="N10" s="203"/>
      <c r="O10" s="203"/>
      <c r="P10" s="203"/>
      <c r="Q10" s="203"/>
      <c r="R10" s="204"/>
      <c r="S10" s="197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9"/>
    </row>
    <row r="11" spans="1:30" s="44" customFormat="1" x14ac:dyDescent="0.25">
      <c r="A11" s="192" t="s">
        <v>122</v>
      </c>
      <c r="B11" s="193"/>
      <c r="C11" s="66">
        <f t="array" ref="C11">SUMPRODUCT(--(C8:C8="x"),--($R8:$R8="K(5)"))</f>
        <v>0</v>
      </c>
      <c r="D11" s="67">
        <f t="array" ref="D11">SUMPRODUCT(--(D8:D8="x"),--($R8:$R8="K(5)"))</f>
        <v>0</v>
      </c>
      <c r="E11" s="67">
        <f t="array" ref="E11">SUMPRODUCT(--(E8:E8="x"),--($R8:$R8="K(5)"))</f>
        <v>0</v>
      </c>
      <c r="F11" s="67">
        <f t="array" ref="F11">SUMPRODUCT(--(F8:F8="x"),--($R8:$R8="K(5)"))</f>
        <v>0</v>
      </c>
      <c r="G11" s="67">
        <f t="array" ref="G11">SUMPRODUCT(--(G8:G8="x"),--($R8:$R8="K(5)"))</f>
        <v>0</v>
      </c>
      <c r="H11" s="67">
        <f t="array" ref="H11">SUMPRODUCT(--(H8:H8="x"),--($R8:$R8="K(5)"))</f>
        <v>0</v>
      </c>
      <c r="I11" s="67">
        <f t="array" ref="I11">SUMPRODUCT(--(I8:I8="x"),--($R8:$R8="K(5)"))</f>
        <v>0</v>
      </c>
      <c r="J11" s="67">
        <f t="array" ref="J11">SUMPRODUCT(--(J8:J8="x"),--($R8:$R8="K(5)"))</f>
        <v>0</v>
      </c>
      <c r="K11" s="67">
        <f t="array" ref="K11">SUMPRODUCT(--(K8:K8="x"),--($R8:$R8="K(5)"))</f>
        <v>0</v>
      </c>
      <c r="L11" s="68">
        <f t="array" ref="L11">SUMPRODUCT(--(L8:L8="x"),--($R8:$R8="K(5)"))</f>
        <v>0</v>
      </c>
      <c r="M11" s="194">
        <f>SUM(C11:L11)</f>
        <v>0</v>
      </c>
      <c r="N11" s="195"/>
      <c r="O11" s="195"/>
      <c r="P11" s="195"/>
      <c r="Q11" s="195"/>
      <c r="R11" s="196"/>
      <c r="S11" s="197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9"/>
    </row>
    <row r="12" spans="1:30" s="44" customFormat="1" x14ac:dyDescent="0.25">
      <c r="A12" s="9" t="s">
        <v>178</v>
      </c>
      <c r="B12" s="1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3"/>
    </row>
    <row r="13" spans="1:30" s="44" customFormat="1" x14ac:dyDescent="0.25">
      <c r="A13" s="9" t="s">
        <v>337</v>
      </c>
      <c r="B13" s="69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3"/>
    </row>
    <row r="14" spans="1:30" s="44" customFormat="1" x14ac:dyDescent="0.25">
      <c r="A14" s="60" t="s">
        <v>179</v>
      </c>
      <c r="B14" s="70" t="s">
        <v>180</v>
      </c>
      <c r="C14" s="47" t="s">
        <v>111</v>
      </c>
      <c r="D14" s="48"/>
      <c r="E14" s="48"/>
      <c r="F14" s="48"/>
      <c r="G14" s="48"/>
      <c r="H14" s="48"/>
      <c r="I14" s="49"/>
      <c r="J14" s="50"/>
      <c r="K14" s="50"/>
      <c r="L14" s="50"/>
      <c r="M14" s="51"/>
      <c r="N14" s="52">
        <v>3</v>
      </c>
      <c r="O14" s="52"/>
      <c r="P14" s="53"/>
      <c r="Q14" s="54">
        <v>3</v>
      </c>
      <c r="R14" s="55" t="s">
        <v>112</v>
      </c>
      <c r="S14" s="129"/>
      <c r="T14" s="130"/>
      <c r="U14" s="84"/>
      <c r="V14" s="56"/>
      <c r="W14" s="57"/>
      <c r="X14" s="58"/>
      <c r="Y14" s="129"/>
      <c r="Z14" s="139"/>
      <c r="AA14" s="148"/>
      <c r="AB14" s="56" t="s">
        <v>181</v>
      </c>
      <c r="AC14" s="56" t="s">
        <v>183</v>
      </c>
      <c r="AD14" s="125" t="s">
        <v>339</v>
      </c>
    </row>
    <row r="15" spans="1:30" s="44" customFormat="1" ht="12.75" customHeight="1" x14ac:dyDescent="0.25">
      <c r="A15" s="172" t="s">
        <v>396</v>
      </c>
      <c r="B15" s="173" t="s">
        <v>397</v>
      </c>
      <c r="C15" s="80" t="s">
        <v>111</v>
      </c>
      <c r="D15" s="81"/>
      <c r="E15" s="81"/>
      <c r="F15" s="81"/>
      <c r="G15" s="81"/>
      <c r="H15" s="81"/>
      <c r="I15" s="174"/>
      <c r="J15" s="175"/>
      <c r="K15" s="175"/>
      <c r="L15" s="175"/>
      <c r="M15" s="80">
        <v>2</v>
      </c>
      <c r="N15" s="81">
        <v>3</v>
      </c>
      <c r="O15" s="81"/>
      <c r="P15" s="176"/>
      <c r="Q15" s="150">
        <v>2</v>
      </c>
      <c r="R15" s="177" t="s">
        <v>113</v>
      </c>
      <c r="S15" s="75"/>
      <c r="T15" s="130"/>
      <c r="U15" s="178"/>
      <c r="V15" s="56"/>
      <c r="W15" s="57"/>
      <c r="X15" s="58"/>
      <c r="Y15" s="129"/>
      <c r="Z15" s="139"/>
      <c r="AA15" s="148"/>
      <c r="AB15" s="73" t="s">
        <v>125</v>
      </c>
      <c r="AC15" s="56" t="s">
        <v>123</v>
      </c>
      <c r="AD15" s="74" t="s">
        <v>404</v>
      </c>
    </row>
    <row r="16" spans="1:30" s="44" customFormat="1" x14ac:dyDescent="0.25">
      <c r="A16" s="172" t="s">
        <v>399</v>
      </c>
      <c r="B16" s="173" t="s">
        <v>398</v>
      </c>
      <c r="C16" s="80"/>
      <c r="D16" s="81" t="s">
        <v>111</v>
      </c>
      <c r="E16" s="81"/>
      <c r="F16" s="81"/>
      <c r="G16" s="81"/>
      <c r="H16" s="81"/>
      <c r="I16" s="174"/>
      <c r="J16" s="175"/>
      <c r="K16" s="175"/>
      <c r="L16" s="175"/>
      <c r="M16" s="80">
        <v>2</v>
      </c>
      <c r="N16" s="81"/>
      <c r="O16" s="81"/>
      <c r="P16" s="176"/>
      <c r="Q16" s="150">
        <v>2</v>
      </c>
      <c r="R16" s="177" t="s">
        <v>113</v>
      </c>
      <c r="S16" s="75" t="s">
        <v>124</v>
      </c>
      <c r="T16" s="179" t="s">
        <v>396</v>
      </c>
      <c r="U16" s="180" t="s">
        <v>397</v>
      </c>
      <c r="V16" s="56"/>
      <c r="W16" s="57"/>
      <c r="X16" s="58"/>
      <c r="Y16" s="129"/>
      <c r="Z16" s="139"/>
      <c r="AA16" s="148"/>
      <c r="AB16" s="73" t="s">
        <v>125</v>
      </c>
      <c r="AC16" s="56" t="s">
        <v>123</v>
      </c>
      <c r="AD16" s="74" t="s">
        <v>405</v>
      </c>
    </row>
    <row r="17" spans="1:30" s="44" customFormat="1" x14ac:dyDescent="0.25">
      <c r="A17" s="60" t="s">
        <v>118</v>
      </c>
      <c r="B17" s="46" t="s">
        <v>190</v>
      </c>
      <c r="C17" s="51"/>
      <c r="D17" s="52"/>
      <c r="E17" s="52" t="s">
        <v>111</v>
      </c>
      <c r="F17" s="52"/>
      <c r="G17" s="52"/>
      <c r="H17" s="52"/>
      <c r="I17" s="49"/>
      <c r="J17" s="50"/>
      <c r="K17" s="50"/>
      <c r="L17" s="50"/>
      <c r="M17" s="51">
        <v>2</v>
      </c>
      <c r="N17" s="52"/>
      <c r="O17" s="52"/>
      <c r="P17" s="53"/>
      <c r="Q17" s="54">
        <v>3</v>
      </c>
      <c r="R17" s="55" t="s">
        <v>112</v>
      </c>
      <c r="S17" s="129"/>
      <c r="T17" s="130"/>
      <c r="U17" s="131"/>
      <c r="V17" s="56"/>
      <c r="W17" s="57"/>
      <c r="X17" s="58"/>
      <c r="Y17" s="129"/>
      <c r="Z17" s="139"/>
      <c r="AA17" s="148"/>
      <c r="AB17" s="56" t="s">
        <v>191</v>
      </c>
      <c r="AC17" s="56" t="s">
        <v>129</v>
      </c>
      <c r="AD17" s="59" t="s">
        <v>395</v>
      </c>
    </row>
    <row r="18" spans="1:30" s="44" customFormat="1" x14ac:dyDescent="0.25">
      <c r="A18" s="209" t="s">
        <v>120</v>
      </c>
      <c r="B18" s="210"/>
      <c r="C18" s="61">
        <f t="shared" ref="C18:L18" si="2">SUMIF(C14:C17,"=x",$M14:$M17)+SUMIF(C14:C17,"=x",$N14:$N17)+SUMIF(C14:C17,"=x",$O14:$O17)+SUMIF(C14:C17,"=x",$P14:$P17)</f>
        <v>8</v>
      </c>
      <c r="D18" s="62">
        <f t="shared" si="2"/>
        <v>2</v>
      </c>
      <c r="E18" s="62">
        <f t="shared" si="2"/>
        <v>2</v>
      </c>
      <c r="F18" s="62">
        <f t="shared" si="2"/>
        <v>0</v>
      </c>
      <c r="G18" s="62">
        <f t="shared" si="2"/>
        <v>0</v>
      </c>
      <c r="H18" s="62">
        <f t="shared" si="2"/>
        <v>0</v>
      </c>
      <c r="I18" s="62">
        <f t="shared" si="2"/>
        <v>0</v>
      </c>
      <c r="J18" s="62">
        <f t="shared" si="2"/>
        <v>0</v>
      </c>
      <c r="K18" s="62">
        <f t="shared" si="2"/>
        <v>0</v>
      </c>
      <c r="L18" s="62">
        <f t="shared" si="2"/>
        <v>0</v>
      </c>
      <c r="M18" s="211">
        <f>SUM(C18:L18)</f>
        <v>12</v>
      </c>
      <c r="N18" s="212"/>
      <c r="O18" s="212"/>
      <c r="P18" s="212"/>
      <c r="Q18" s="212"/>
      <c r="R18" s="213"/>
      <c r="S18" s="214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6"/>
    </row>
    <row r="19" spans="1:30" s="44" customFormat="1" x14ac:dyDescent="0.25">
      <c r="A19" s="200" t="s">
        <v>121</v>
      </c>
      <c r="B19" s="201"/>
      <c r="C19" s="63">
        <f t="shared" ref="C19:L19" si="3">SUMIF(C14:C17,"=x",$Q14:$Q17)</f>
        <v>5</v>
      </c>
      <c r="D19" s="64">
        <f t="shared" si="3"/>
        <v>2</v>
      </c>
      <c r="E19" s="64">
        <f t="shared" si="3"/>
        <v>3</v>
      </c>
      <c r="F19" s="64">
        <f t="shared" si="3"/>
        <v>0</v>
      </c>
      <c r="G19" s="64">
        <f t="shared" si="3"/>
        <v>0</v>
      </c>
      <c r="H19" s="64">
        <f t="shared" si="3"/>
        <v>0</v>
      </c>
      <c r="I19" s="64">
        <f t="shared" si="3"/>
        <v>0</v>
      </c>
      <c r="J19" s="64">
        <f t="shared" si="3"/>
        <v>0</v>
      </c>
      <c r="K19" s="64">
        <f t="shared" si="3"/>
        <v>0</v>
      </c>
      <c r="L19" s="65">
        <f t="shared" si="3"/>
        <v>0</v>
      </c>
      <c r="M19" s="202">
        <f>SUM(C19:L19)</f>
        <v>10</v>
      </c>
      <c r="N19" s="203"/>
      <c r="O19" s="203"/>
      <c r="P19" s="203"/>
      <c r="Q19" s="203"/>
      <c r="R19" s="204"/>
      <c r="S19" s="197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9"/>
    </row>
    <row r="20" spans="1:30" s="44" customFormat="1" x14ac:dyDescent="0.25">
      <c r="A20" s="192" t="s">
        <v>122</v>
      </c>
      <c r="B20" s="193"/>
      <c r="C20" s="66">
        <f t="shared" ref="C20:L20" si="4">SUMPRODUCT(--(C14:C17="x"),--($R14:$R17="K(5)"))</f>
        <v>1</v>
      </c>
      <c r="D20" s="67">
        <f t="shared" si="4"/>
        <v>1</v>
      </c>
      <c r="E20" s="67">
        <f t="shared" si="4"/>
        <v>0</v>
      </c>
      <c r="F20" s="67">
        <f t="shared" si="4"/>
        <v>0</v>
      </c>
      <c r="G20" s="67">
        <f t="shared" si="4"/>
        <v>0</v>
      </c>
      <c r="H20" s="67">
        <f t="shared" si="4"/>
        <v>0</v>
      </c>
      <c r="I20" s="67">
        <f t="shared" si="4"/>
        <v>0</v>
      </c>
      <c r="J20" s="67">
        <f t="shared" si="4"/>
        <v>0</v>
      </c>
      <c r="K20" s="67">
        <f t="shared" si="4"/>
        <v>0</v>
      </c>
      <c r="L20" s="68">
        <f t="shared" si="4"/>
        <v>0</v>
      </c>
      <c r="M20" s="194">
        <f>SUM(C20:L20)</f>
        <v>2</v>
      </c>
      <c r="N20" s="195"/>
      <c r="O20" s="195"/>
      <c r="P20" s="195"/>
      <c r="Q20" s="195"/>
      <c r="R20" s="196"/>
      <c r="S20" s="197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9"/>
    </row>
    <row r="21" spans="1:30" s="44" customFormat="1" x14ac:dyDescent="0.25">
      <c r="A21" s="9" t="s">
        <v>384</v>
      </c>
      <c r="B21" s="69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3"/>
    </row>
    <row r="22" spans="1:30" s="44" customFormat="1" x14ac:dyDescent="0.25">
      <c r="A22" s="60" t="s">
        <v>385</v>
      </c>
      <c r="B22" s="71" t="s">
        <v>193</v>
      </c>
      <c r="C22" s="51"/>
      <c r="D22" s="52" t="s">
        <v>38</v>
      </c>
      <c r="E22" s="52"/>
      <c r="F22" s="52"/>
      <c r="G22" s="52"/>
      <c r="H22" s="52"/>
      <c r="I22" s="49"/>
      <c r="J22" s="50"/>
      <c r="K22" s="50"/>
      <c r="L22" s="50"/>
      <c r="M22" s="51">
        <v>2</v>
      </c>
      <c r="N22" s="52"/>
      <c r="O22" s="52"/>
      <c r="P22" s="53"/>
      <c r="Q22" s="54">
        <v>2</v>
      </c>
      <c r="R22" s="72" t="s">
        <v>113</v>
      </c>
      <c r="S22" s="129"/>
      <c r="T22" s="130"/>
      <c r="U22" s="131"/>
      <c r="V22" s="56"/>
      <c r="W22" s="57"/>
      <c r="X22" s="58"/>
      <c r="Y22" s="129"/>
      <c r="Z22" s="139"/>
      <c r="AA22" s="148"/>
      <c r="AB22" s="56" t="s">
        <v>114</v>
      </c>
      <c r="AC22" s="56" t="s">
        <v>116</v>
      </c>
      <c r="AD22" s="125" t="s">
        <v>386</v>
      </c>
    </row>
    <row r="23" spans="1:30" s="44" customFormat="1" x14ac:dyDescent="0.25">
      <c r="A23" s="60" t="s">
        <v>194</v>
      </c>
      <c r="B23" s="71" t="s">
        <v>195</v>
      </c>
      <c r="C23" s="47"/>
      <c r="D23" s="48" t="s">
        <v>38</v>
      </c>
      <c r="E23" s="48"/>
      <c r="F23" s="48"/>
      <c r="G23" s="48"/>
      <c r="H23" s="48"/>
      <c r="I23" s="49"/>
      <c r="J23" s="50"/>
      <c r="K23" s="50"/>
      <c r="L23" s="50"/>
      <c r="M23" s="51">
        <v>2</v>
      </c>
      <c r="N23" s="52"/>
      <c r="O23" s="52"/>
      <c r="P23" s="53"/>
      <c r="Q23" s="54">
        <v>2</v>
      </c>
      <c r="R23" s="72" t="s">
        <v>113</v>
      </c>
      <c r="S23" s="129"/>
      <c r="T23" s="130"/>
      <c r="U23" s="131"/>
      <c r="V23" s="56"/>
      <c r="W23" s="57"/>
      <c r="X23" s="58"/>
      <c r="Y23" s="129"/>
      <c r="Z23" s="139"/>
      <c r="AA23" s="148"/>
      <c r="AB23" s="56" t="s">
        <v>127</v>
      </c>
      <c r="AC23" s="56" t="s">
        <v>129</v>
      </c>
      <c r="AD23" s="165" t="s">
        <v>196</v>
      </c>
    </row>
    <row r="24" spans="1:30" s="44" customFormat="1" x14ac:dyDescent="0.25">
      <c r="A24" s="60" t="s">
        <v>197</v>
      </c>
      <c r="B24" s="71" t="s">
        <v>198</v>
      </c>
      <c r="C24" s="51"/>
      <c r="D24" s="52" t="s">
        <v>38</v>
      </c>
      <c r="E24" s="52"/>
      <c r="F24" s="52"/>
      <c r="G24" s="52"/>
      <c r="H24" s="52"/>
      <c r="I24" s="49"/>
      <c r="J24" s="50"/>
      <c r="K24" s="50"/>
      <c r="L24" s="50"/>
      <c r="M24" s="51"/>
      <c r="N24" s="52">
        <v>1</v>
      </c>
      <c r="O24" s="52"/>
      <c r="P24" s="53"/>
      <c r="Q24" s="54">
        <v>2</v>
      </c>
      <c r="R24" s="55" t="s">
        <v>112</v>
      </c>
      <c r="S24" s="129"/>
      <c r="T24" s="130"/>
      <c r="U24" s="131"/>
      <c r="V24" s="56"/>
      <c r="W24" s="57"/>
      <c r="X24" s="58"/>
      <c r="Y24" s="129"/>
      <c r="Z24" s="139"/>
      <c r="AA24" s="148"/>
      <c r="AB24" s="56" t="s">
        <v>169</v>
      </c>
      <c r="AC24" s="56" t="s">
        <v>199</v>
      </c>
      <c r="AD24" s="125" t="s">
        <v>200</v>
      </c>
    </row>
    <row r="25" spans="1:30" s="44" customFormat="1" x14ac:dyDescent="0.25">
      <c r="A25" s="209" t="s">
        <v>120</v>
      </c>
      <c r="B25" s="210"/>
      <c r="C25" s="61">
        <f t="shared" ref="C25:L25" si="5">SUMIF(C22:C24,"=x",$M22:$M24)+SUMIF(C22:C24,"=x",$N22:$N24)+SUMIF(C22:C24,"=x",$O22:$O24)+SUMIF(C22:C24,"=x",$P22:$P24)</f>
        <v>0</v>
      </c>
      <c r="D25" s="62">
        <f t="shared" si="5"/>
        <v>0</v>
      </c>
      <c r="E25" s="62">
        <f t="shared" si="5"/>
        <v>0</v>
      </c>
      <c r="F25" s="62">
        <f t="shared" si="5"/>
        <v>0</v>
      </c>
      <c r="G25" s="62">
        <f t="shared" si="5"/>
        <v>0</v>
      </c>
      <c r="H25" s="62">
        <f t="shared" si="5"/>
        <v>0</v>
      </c>
      <c r="I25" s="62">
        <f t="shared" si="5"/>
        <v>0</v>
      </c>
      <c r="J25" s="62">
        <f t="shared" si="5"/>
        <v>0</v>
      </c>
      <c r="K25" s="62">
        <f t="shared" si="5"/>
        <v>0</v>
      </c>
      <c r="L25" s="62">
        <f t="shared" si="5"/>
        <v>0</v>
      </c>
      <c r="M25" s="211">
        <f>SUM(C25:L25)</f>
        <v>0</v>
      </c>
      <c r="N25" s="212"/>
      <c r="O25" s="212"/>
      <c r="P25" s="212"/>
      <c r="Q25" s="212"/>
      <c r="R25" s="213"/>
      <c r="S25" s="214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6"/>
    </row>
    <row r="26" spans="1:30" s="44" customFormat="1" x14ac:dyDescent="0.25">
      <c r="A26" s="200" t="s">
        <v>121</v>
      </c>
      <c r="B26" s="201"/>
      <c r="C26" s="63">
        <f>SUMIF(C22:C24,"=x",$Q22:$Q24)</f>
        <v>0</v>
      </c>
      <c r="D26" s="64">
        <v>2</v>
      </c>
      <c r="E26" s="64">
        <f t="shared" ref="E26:L26" si="6">SUMIF(E22:E24,"=x",$Q22:$Q24)</f>
        <v>0</v>
      </c>
      <c r="F26" s="64">
        <f t="shared" si="6"/>
        <v>0</v>
      </c>
      <c r="G26" s="64">
        <f t="shared" si="6"/>
        <v>0</v>
      </c>
      <c r="H26" s="64">
        <f t="shared" si="6"/>
        <v>0</v>
      </c>
      <c r="I26" s="64">
        <f t="shared" si="6"/>
        <v>0</v>
      </c>
      <c r="J26" s="64">
        <f t="shared" si="6"/>
        <v>0</v>
      </c>
      <c r="K26" s="64">
        <f t="shared" si="6"/>
        <v>0</v>
      </c>
      <c r="L26" s="65">
        <f t="shared" si="6"/>
        <v>0</v>
      </c>
      <c r="M26" s="202">
        <f>SUM(C26:L26)</f>
        <v>2</v>
      </c>
      <c r="N26" s="203"/>
      <c r="O26" s="203"/>
      <c r="P26" s="203"/>
      <c r="Q26" s="203"/>
      <c r="R26" s="204"/>
      <c r="S26" s="197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9"/>
    </row>
    <row r="27" spans="1:30" s="44" customFormat="1" x14ac:dyDescent="0.25">
      <c r="A27" s="192" t="s">
        <v>122</v>
      </c>
      <c r="B27" s="193"/>
      <c r="C27" s="66">
        <f t="shared" ref="C27:L27" si="7">SUMPRODUCT(--(C22:C24="x"),--($R22:$R24="K(5)"))</f>
        <v>0</v>
      </c>
      <c r="D27" s="67">
        <f t="shared" si="7"/>
        <v>0</v>
      </c>
      <c r="E27" s="67">
        <f t="shared" si="7"/>
        <v>0</v>
      </c>
      <c r="F27" s="67">
        <f t="shared" si="7"/>
        <v>0</v>
      </c>
      <c r="G27" s="67">
        <f t="shared" si="7"/>
        <v>0</v>
      </c>
      <c r="H27" s="67">
        <f t="shared" si="7"/>
        <v>0</v>
      </c>
      <c r="I27" s="67">
        <f t="shared" si="7"/>
        <v>0</v>
      </c>
      <c r="J27" s="67">
        <f t="shared" si="7"/>
        <v>0</v>
      </c>
      <c r="K27" s="67">
        <f t="shared" si="7"/>
        <v>0</v>
      </c>
      <c r="L27" s="68">
        <f t="shared" si="7"/>
        <v>0</v>
      </c>
      <c r="M27" s="194">
        <f>SUM(C27:L27)</f>
        <v>0</v>
      </c>
      <c r="N27" s="195"/>
      <c r="O27" s="195"/>
      <c r="P27" s="195"/>
      <c r="Q27" s="195"/>
      <c r="R27" s="196"/>
      <c r="S27" s="197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9"/>
    </row>
    <row r="28" spans="1:30" s="44" customFormat="1" x14ac:dyDescent="0.25">
      <c r="A28" s="9" t="s">
        <v>338</v>
      </c>
      <c r="B28" s="1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76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3"/>
    </row>
    <row r="29" spans="1:30" s="44" customFormat="1" x14ac:dyDescent="0.25">
      <c r="A29" s="60" t="s">
        <v>201</v>
      </c>
      <c r="B29" s="77" t="s">
        <v>202</v>
      </c>
      <c r="C29" s="47" t="s">
        <v>111</v>
      </c>
      <c r="D29" s="48"/>
      <c r="E29" s="48"/>
      <c r="F29" s="48"/>
      <c r="G29" s="48"/>
      <c r="H29" s="48"/>
      <c r="I29" s="52"/>
      <c r="J29" s="52"/>
      <c r="K29" s="52"/>
      <c r="L29" s="52"/>
      <c r="M29" s="51"/>
      <c r="N29" s="52">
        <v>1</v>
      </c>
      <c r="O29" s="52"/>
      <c r="P29" s="53"/>
      <c r="Q29" s="54">
        <v>1</v>
      </c>
      <c r="R29" s="55" t="s">
        <v>168</v>
      </c>
      <c r="S29" s="75"/>
      <c r="T29" s="133"/>
      <c r="U29" s="84"/>
      <c r="V29" s="129"/>
      <c r="W29" s="133"/>
      <c r="X29" s="84"/>
      <c r="Y29" s="129"/>
      <c r="Z29" s="139"/>
      <c r="AA29" s="148"/>
      <c r="AB29" s="78" t="s">
        <v>203</v>
      </c>
      <c r="AC29" s="78" t="s">
        <v>205</v>
      </c>
      <c r="AD29" s="126" t="s">
        <v>340</v>
      </c>
    </row>
    <row r="30" spans="1:30" s="44" customFormat="1" x14ac:dyDescent="0.25">
      <c r="A30" s="60" t="s">
        <v>206</v>
      </c>
      <c r="B30" s="77" t="s">
        <v>207</v>
      </c>
      <c r="C30" s="47" t="s">
        <v>111</v>
      </c>
      <c r="D30" s="48"/>
      <c r="E30" s="48"/>
      <c r="F30" s="48"/>
      <c r="G30" s="48"/>
      <c r="H30" s="48"/>
      <c r="I30" s="52"/>
      <c r="J30" s="52"/>
      <c r="K30" s="52"/>
      <c r="L30" s="52"/>
      <c r="M30" s="51">
        <v>2</v>
      </c>
      <c r="N30" s="52"/>
      <c r="O30" s="52"/>
      <c r="P30" s="53"/>
      <c r="Q30" s="54">
        <v>3</v>
      </c>
      <c r="R30" s="79" t="s">
        <v>113</v>
      </c>
      <c r="S30" s="75"/>
      <c r="T30" s="133"/>
      <c r="U30" s="84"/>
      <c r="V30" s="129"/>
      <c r="W30" s="133"/>
      <c r="X30" s="84"/>
      <c r="Y30" s="129"/>
      <c r="Z30" s="139"/>
      <c r="AA30" s="148"/>
      <c r="AB30" s="78" t="s">
        <v>208</v>
      </c>
      <c r="AC30" s="78" t="s">
        <v>210</v>
      </c>
      <c r="AD30" s="125" t="s">
        <v>341</v>
      </c>
    </row>
    <row r="31" spans="1:30" s="44" customFormat="1" x14ac:dyDescent="0.25">
      <c r="A31" s="60" t="s">
        <v>211</v>
      </c>
      <c r="B31" s="77" t="s">
        <v>212</v>
      </c>
      <c r="C31" s="80"/>
      <c r="D31" s="81"/>
      <c r="E31" s="81" t="s">
        <v>111</v>
      </c>
      <c r="F31" s="81"/>
      <c r="G31" s="81"/>
      <c r="H31" s="81"/>
      <c r="I31" s="52"/>
      <c r="J31" s="52"/>
      <c r="K31" s="52"/>
      <c r="L31" s="52"/>
      <c r="M31" s="51">
        <v>2</v>
      </c>
      <c r="N31" s="52"/>
      <c r="O31" s="52"/>
      <c r="P31" s="53"/>
      <c r="Q31" s="54">
        <v>2</v>
      </c>
      <c r="R31" s="79" t="s">
        <v>113</v>
      </c>
      <c r="S31" s="82" t="s">
        <v>84</v>
      </c>
      <c r="T31" s="134" t="s">
        <v>213</v>
      </c>
      <c r="U31" s="83" t="s">
        <v>214</v>
      </c>
      <c r="V31" s="75"/>
      <c r="W31" s="133"/>
      <c r="X31" s="131"/>
      <c r="Y31" s="75"/>
      <c r="Z31" s="150"/>
      <c r="AA31" s="149"/>
      <c r="AB31" s="78" t="s">
        <v>215</v>
      </c>
      <c r="AC31" s="78" t="s">
        <v>217</v>
      </c>
      <c r="AD31" s="125" t="s">
        <v>342</v>
      </c>
    </row>
    <row r="32" spans="1:30" s="44" customFormat="1" x14ac:dyDescent="0.25">
      <c r="A32" s="60" t="s">
        <v>213</v>
      </c>
      <c r="B32" s="77" t="s">
        <v>214</v>
      </c>
      <c r="C32" s="80"/>
      <c r="D32" s="81"/>
      <c r="E32" s="81" t="s">
        <v>111</v>
      </c>
      <c r="F32" s="81"/>
      <c r="G32" s="81"/>
      <c r="H32" s="81"/>
      <c r="I32" s="52"/>
      <c r="J32" s="52"/>
      <c r="K32" s="52"/>
      <c r="L32" s="52"/>
      <c r="M32" s="51"/>
      <c r="N32" s="52">
        <v>2</v>
      </c>
      <c r="O32" s="52"/>
      <c r="P32" s="53"/>
      <c r="Q32" s="54">
        <v>3</v>
      </c>
      <c r="R32" s="79" t="s">
        <v>139</v>
      </c>
      <c r="S32" s="75"/>
      <c r="T32" s="135"/>
      <c r="U32" s="84"/>
      <c r="V32" s="75"/>
      <c r="W32" s="133"/>
      <c r="X32" s="84"/>
      <c r="Y32" s="75"/>
      <c r="Z32" s="150"/>
      <c r="AA32" s="149"/>
      <c r="AB32" s="85" t="s">
        <v>215</v>
      </c>
      <c r="AC32" s="78" t="s">
        <v>217</v>
      </c>
      <c r="AD32" s="125" t="s">
        <v>343</v>
      </c>
    </row>
    <row r="33" spans="1:30" s="44" customFormat="1" x14ac:dyDescent="0.25">
      <c r="A33" s="60" t="s">
        <v>218</v>
      </c>
      <c r="B33" s="77" t="s">
        <v>219</v>
      </c>
      <c r="C33" s="80"/>
      <c r="D33" s="81"/>
      <c r="E33" s="81"/>
      <c r="F33" s="81" t="s">
        <v>111</v>
      </c>
      <c r="G33" s="81"/>
      <c r="H33" s="81"/>
      <c r="I33" s="52"/>
      <c r="J33" s="52"/>
      <c r="K33" s="52"/>
      <c r="L33" s="52"/>
      <c r="M33" s="51">
        <v>1</v>
      </c>
      <c r="N33" s="52">
        <v>2</v>
      </c>
      <c r="O33" s="52"/>
      <c r="P33" s="53"/>
      <c r="Q33" s="54">
        <v>3</v>
      </c>
      <c r="R33" s="79" t="s">
        <v>113</v>
      </c>
      <c r="S33" s="82" t="s">
        <v>84</v>
      </c>
      <c r="T33" s="134" t="s">
        <v>211</v>
      </c>
      <c r="U33" s="83" t="s">
        <v>212</v>
      </c>
      <c r="V33" s="75"/>
      <c r="W33" s="133"/>
      <c r="X33" s="84"/>
      <c r="Y33" s="75"/>
      <c r="Z33" s="150"/>
      <c r="AA33" s="149"/>
      <c r="AB33" s="107" t="s">
        <v>241</v>
      </c>
      <c r="AC33" s="78" t="s">
        <v>222</v>
      </c>
      <c r="AD33" s="125" t="s">
        <v>344</v>
      </c>
    </row>
    <row r="34" spans="1:30" s="44" customFormat="1" x14ac:dyDescent="0.25">
      <c r="A34" s="60" t="s">
        <v>223</v>
      </c>
      <c r="B34" s="77" t="s">
        <v>224</v>
      </c>
      <c r="C34" s="80"/>
      <c r="D34" s="81" t="s">
        <v>111</v>
      </c>
      <c r="E34" s="81"/>
      <c r="F34" s="81"/>
      <c r="G34" s="81"/>
      <c r="H34" s="81"/>
      <c r="I34" s="52"/>
      <c r="J34" s="52"/>
      <c r="K34" s="52"/>
      <c r="L34" s="52"/>
      <c r="M34" s="51">
        <v>2</v>
      </c>
      <c r="N34" s="52"/>
      <c r="O34" s="52"/>
      <c r="P34" s="53"/>
      <c r="Q34" s="54">
        <v>3</v>
      </c>
      <c r="R34" s="79" t="s">
        <v>113</v>
      </c>
      <c r="S34" s="82" t="s">
        <v>84</v>
      </c>
      <c r="T34" s="134" t="s">
        <v>225</v>
      </c>
      <c r="U34" s="83" t="s">
        <v>226</v>
      </c>
      <c r="V34" s="75"/>
      <c r="W34" s="133"/>
      <c r="X34" s="84"/>
      <c r="Y34" s="75"/>
      <c r="Z34" s="150"/>
      <c r="AA34" s="149"/>
      <c r="AB34" s="107" t="s">
        <v>227</v>
      </c>
      <c r="AC34" s="78" t="s">
        <v>229</v>
      </c>
      <c r="AD34" s="125" t="s">
        <v>345</v>
      </c>
    </row>
    <row r="35" spans="1:30" s="44" customFormat="1" x14ac:dyDescent="0.25">
      <c r="A35" s="60" t="s">
        <v>225</v>
      </c>
      <c r="B35" s="77" t="s">
        <v>226</v>
      </c>
      <c r="C35" s="80"/>
      <c r="D35" s="81" t="s">
        <v>111</v>
      </c>
      <c r="E35" s="81"/>
      <c r="F35" s="81"/>
      <c r="G35" s="81"/>
      <c r="H35" s="81"/>
      <c r="I35" s="52"/>
      <c r="J35" s="52"/>
      <c r="K35" s="52"/>
      <c r="L35" s="52"/>
      <c r="M35" s="51"/>
      <c r="N35" s="52">
        <v>2</v>
      </c>
      <c r="O35" s="52"/>
      <c r="P35" s="53"/>
      <c r="Q35" s="54">
        <v>3</v>
      </c>
      <c r="R35" s="79" t="s">
        <v>139</v>
      </c>
      <c r="S35" s="167"/>
      <c r="T35" s="168"/>
      <c r="U35" s="169"/>
      <c r="V35" s="75"/>
      <c r="W35" s="133"/>
      <c r="X35" s="84"/>
      <c r="Y35" s="75"/>
      <c r="Z35" s="150"/>
      <c r="AA35" s="149"/>
      <c r="AB35" s="107" t="s">
        <v>401</v>
      </c>
      <c r="AC35" s="78" t="s">
        <v>232</v>
      </c>
      <c r="AD35" s="125" t="s">
        <v>346</v>
      </c>
    </row>
    <row r="36" spans="1:30" s="44" customFormat="1" x14ac:dyDescent="0.25">
      <c r="A36" s="60" t="s">
        <v>233</v>
      </c>
      <c r="B36" s="77" t="s">
        <v>234</v>
      </c>
      <c r="C36" s="80"/>
      <c r="D36" s="81"/>
      <c r="E36" s="81" t="s">
        <v>111</v>
      </c>
      <c r="F36" s="81"/>
      <c r="G36" s="81"/>
      <c r="H36" s="81"/>
      <c r="I36" s="52"/>
      <c r="J36" s="52"/>
      <c r="K36" s="52"/>
      <c r="L36" s="52"/>
      <c r="M36" s="51">
        <v>1</v>
      </c>
      <c r="N36" s="52">
        <v>1</v>
      </c>
      <c r="O36" s="52"/>
      <c r="P36" s="53"/>
      <c r="Q36" s="54">
        <v>3</v>
      </c>
      <c r="R36" s="79" t="s">
        <v>113</v>
      </c>
      <c r="S36" s="82" t="s">
        <v>84</v>
      </c>
      <c r="T36" s="134" t="s">
        <v>223</v>
      </c>
      <c r="U36" s="83" t="s">
        <v>224</v>
      </c>
      <c r="V36" s="75"/>
      <c r="W36" s="133"/>
      <c r="X36" s="84"/>
      <c r="Y36" s="75"/>
      <c r="Z36" s="150"/>
      <c r="AA36" s="149"/>
      <c r="AB36" s="107" t="s">
        <v>401</v>
      </c>
      <c r="AC36" s="78" t="s">
        <v>210</v>
      </c>
      <c r="AD36" s="125" t="s">
        <v>347</v>
      </c>
    </row>
    <row r="37" spans="1:30" s="44" customFormat="1" x14ac:dyDescent="0.25">
      <c r="A37" s="60" t="s">
        <v>237</v>
      </c>
      <c r="B37" s="77" t="s">
        <v>238</v>
      </c>
      <c r="C37" s="80" t="s">
        <v>111</v>
      </c>
      <c r="D37" s="81"/>
      <c r="E37" s="81"/>
      <c r="F37" s="81"/>
      <c r="G37" s="81"/>
      <c r="H37" s="81"/>
      <c r="I37" s="52"/>
      <c r="J37" s="52"/>
      <c r="K37" s="52"/>
      <c r="L37" s="52"/>
      <c r="M37" s="51">
        <v>2</v>
      </c>
      <c r="N37" s="52"/>
      <c r="O37" s="52"/>
      <c r="P37" s="53"/>
      <c r="Q37" s="54">
        <v>2</v>
      </c>
      <c r="R37" s="79" t="s">
        <v>113</v>
      </c>
      <c r="S37" s="82" t="s">
        <v>84</v>
      </c>
      <c r="T37" s="134" t="s">
        <v>239</v>
      </c>
      <c r="U37" s="83" t="s">
        <v>240</v>
      </c>
      <c r="V37" s="75"/>
      <c r="W37" s="133"/>
      <c r="X37" s="84"/>
      <c r="Y37" s="75"/>
      <c r="Z37" s="150"/>
      <c r="AA37" s="149"/>
      <c r="AB37" s="107" t="s">
        <v>241</v>
      </c>
      <c r="AC37" s="78" t="s">
        <v>222</v>
      </c>
      <c r="AD37" s="125" t="s">
        <v>348</v>
      </c>
    </row>
    <row r="38" spans="1:30" s="44" customFormat="1" x14ac:dyDescent="0.25">
      <c r="A38" s="60" t="s">
        <v>239</v>
      </c>
      <c r="B38" s="77" t="s">
        <v>240</v>
      </c>
      <c r="C38" s="80" t="s">
        <v>111</v>
      </c>
      <c r="D38" s="81"/>
      <c r="E38" s="81"/>
      <c r="F38" s="81"/>
      <c r="G38" s="81"/>
      <c r="H38" s="81"/>
      <c r="I38" s="52"/>
      <c r="J38" s="52"/>
      <c r="K38" s="52"/>
      <c r="L38" s="52"/>
      <c r="M38" s="51"/>
      <c r="N38" s="52">
        <v>2</v>
      </c>
      <c r="O38" s="52"/>
      <c r="P38" s="53"/>
      <c r="Q38" s="54">
        <v>3</v>
      </c>
      <c r="R38" s="79" t="s">
        <v>139</v>
      </c>
      <c r="S38" s="82"/>
      <c r="T38" s="134"/>
      <c r="U38" s="83"/>
      <c r="V38" s="75"/>
      <c r="W38" s="133"/>
      <c r="X38" s="84"/>
      <c r="Y38" s="75"/>
      <c r="Z38" s="150"/>
      <c r="AA38" s="149"/>
      <c r="AB38" s="107" t="s">
        <v>241</v>
      </c>
      <c r="AC38" s="78" t="s">
        <v>222</v>
      </c>
      <c r="AD38" s="125" t="s">
        <v>349</v>
      </c>
    </row>
    <row r="39" spans="1:30" s="44" customFormat="1" x14ac:dyDescent="0.25">
      <c r="A39" s="60" t="s">
        <v>243</v>
      </c>
      <c r="B39" s="77" t="s">
        <v>244</v>
      </c>
      <c r="C39" s="80"/>
      <c r="D39" s="81" t="s">
        <v>111</v>
      </c>
      <c r="E39" s="81"/>
      <c r="F39" s="81"/>
      <c r="G39" s="81"/>
      <c r="H39" s="81"/>
      <c r="I39" s="52"/>
      <c r="J39" s="52"/>
      <c r="K39" s="52"/>
      <c r="L39" s="52"/>
      <c r="M39" s="51">
        <v>1</v>
      </c>
      <c r="N39" s="52">
        <v>2</v>
      </c>
      <c r="O39" s="52"/>
      <c r="P39" s="53"/>
      <c r="Q39" s="54">
        <v>4</v>
      </c>
      <c r="R39" s="79" t="s">
        <v>113</v>
      </c>
      <c r="S39" s="82" t="s">
        <v>84</v>
      </c>
      <c r="T39" s="134" t="s">
        <v>237</v>
      </c>
      <c r="U39" s="83" t="s">
        <v>238</v>
      </c>
      <c r="V39" s="75"/>
      <c r="W39" s="133"/>
      <c r="X39" s="84"/>
      <c r="Y39" s="75"/>
      <c r="Z39" s="150"/>
      <c r="AA39" s="149"/>
      <c r="AB39" s="181" t="s">
        <v>245</v>
      </c>
      <c r="AC39" s="78" t="s">
        <v>247</v>
      </c>
      <c r="AD39" s="125" t="s">
        <v>350</v>
      </c>
    </row>
    <row r="40" spans="1:30" s="44" customFormat="1" x14ac:dyDescent="0.25">
      <c r="A40" s="60" t="s">
        <v>248</v>
      </c>
      <c r="B40" s="77" t="s">
        <v>249</v>
      </c>
      <c r="C40" s="80"/>
      <c r="D40" s="81"/>
      <c r="E40" s="81" t="s">
        <v>111</v>
      </c>
      <c r="F40" s="81"/>
      <c r="G40" s="81"/>
      <c r="H40" s="81"/>
      <c r="I40" s="52"/>
      <c r="J40" s="52"/>
      <c r="K40" s="52"/>
      <c r="L40" s="52"/>
      <c r="M40" s="51"/>
      <c r="N40" s="52">
        <v>2</v>
      </c>
      <c r="O40" s="52"/>
      <c r="P40" s="53"/>
      <c r="Q40" s="54">
        <v>2</v>
      </c>
      <c r="R40" s="79" t="s">
        <v>135</v>
      </c>
      <c r="S40" s="75"/>
      <c r="T40" s="133"/>
      <c r="U40" s="84"/>
      <c r="V40" s="75"/>
      <c r="W40" s="133"/>
      <c r="X40" s="84"/>
      <c r="Y40" s="75"/>
      <c r="Z40" s="150"/>
      <c r="AA40" s="149"/>
      <c r="AB40" s="181" t="s">
        <v>250</v>
      </c>
      <c r="AC40" s="78" t="s">
        <v>247</v>
      </c>
      <c r="AD40" s="125" t="s">
        <v>351</v>
      </c>
    </row>
    <row r="41" spans="1:30" s="44" customFormat="1" x14ac:dyDescent="0.25">
      <c r="A41" s="60" t="s">
        <v>252</v>
      </c>
      <c r="B41" s="77" t="s">
        <v>253</v>
      </c>
      <c r="C41" s="80"/>
      <c r="D41" s="81"/>
      <c r="E41" s="81"/>
      <c r="F41" s="81" t="s">
        <v>111</v>
      </c>
      <c r="G41" s="81"/>
      <c r="H41" s="81"/>
      <c r="I41" s="52"/>
      <c r="J41" s="52"/>
      <c r="K41" s="52"/>
      <c r="L41" s="52"/>
      <c r="M41" s="51"/>
      <c r="N41" s="52">
        <v>2</v>
      </c>
      <c r="O41" s="52"/>
      <c r="P41" s="53"/>
      <c r="Q41" s="54">
        <v>2</v>
      </c>
      <c r="R41" s="79" t="s">
        <v>135</v>
      </c>
      <c r="S41" s="86" t="s">
        <v>254</v>
      </c>
      <c r="T41" s="60" t="s">
        <v>255</v>
      </c>
      <c r="U41" s="77" t="s">
        <v>256</v>
      </c>
      <c r="V41" s="86" t="s">
        <v>254</v>
      </c>
      <c r="W41" s="60" t="s">
        <v>257</v>
      </c>
      <c r="X41" s="77" t="s">
        <v>258</v>
      </c>
      <c r="Y41" s="75"/>
      <c r="Z41" s="150"/>
      <c r="AA41" s="149"/>
      <c r="AB41" s="181" t="s">
        <v>400</v>
      </c>
      <c r="AC41" s="78" t="s">
        <v>210</v>
      </c>
      <c r="AD41" s="125" t="s">
        <v>352</v>
      </c>
    </row>
    <row r="42" spans="1:30" s="44" customFormat="1" x14ac:dyDescent="0.25">
      <c r="A42" s="60" t="s">
        <v>255</v>
      </c>
      <c r="B42" s="77" t="s">
        <v>256</v>
      </c>
      <c r="C42" s="80"/>
      <c r="D42" s="81"/>
      <c r="E42" s="81"/>
      <c r="F42" s="81" t="s">
        <v>111</v>
      </c>
      <c r="G42" s="81"/>
      <c r="H42" s="81"/>
      <c r="I42" s="52"/>
      <c r="J42" s="52"/>
      <c r="K42" s="52"/>
      <c r="L42" s="52"/>
      <c r="M42" s="51"/>
      <c r="N42" s="52">
        <v>2</v>
      </c>
      <c r="O42" s="52"/>
      <c r="P42" s="53"/>
      <c r="Q42" s="54">
        <v>2</v>
      </c>
      <c r="R42" s="79" t="s">
        <v>139</v>
      </c>
      <c r="S42" s="75"/>
      <c r="T42" s="133"/>
      <c r="U42" s="84"/>
      <c r="V42" s="75"/>
      <c r="W42" s="133"/>
      <c r="X42" s="84"/>
      <c r="Y42" s="75"/>
      <c r="Z42" s="150"/>
      <c r="AA42" s="149"/>
      <c r="AB42" s="181" t="s">
        <v>250</v>
      </c>
      <c r="AC42" s="78" t="s">
        <v>247</v>
      </c>
      <c r="AD42" s="125" t="s">
        <v>353</v>
      </c>
    </row>
    <row r="43" spans="1:30" s="44" customFormat="1" x14ac:dyDescent="0.25">
      <c r="A43" s="60" t="s">
        <v>257</v>
      </c>
      <c r="B43" s="77" t="s">
        <v>258</v>
      </c>
      <c r="C43" s="80"/>
      <c r="D43" s="81"/>
      <c r="E43" s="81"/>
      <c r="F43" s="81" t="s">
        <v>111</v>
      </c>
      <c r="G43" s="81"/>
      <c r="H43" s="81"/>
      <c r="I43" s="52"/>
      <c r="J43" s="52"/>
      <c r="K43" s="52"/>
      <c r="L43" s="52"/>
      <c r="M43" s="51"/>
      <c r="N43" s="52">
        <v>2</v>
      </c>
      <c r="O43" s="52"/>
      <c r="P43" s="53"/>
      <c r="Q43" s="54">
        <v>2</v>
      </c>
      <c r="R43" s="79" t="s">
        <v>139</v>
      </c>
      <c r="S43" s="87"/>
      <c r="T43" s="136"/>
      <c r="U43" s="77"/>
      <c r="V43" s="87"/>
      <c r="W43" s="136"/>
      <c r="X43" s="131"/>
      <c r="Y43" s="75"/>
      <c r="Z43" s="150"/>
      <c r="AA43" s="149"/>
      <c r="AB43" s="181" t="s">
        <v>400</v>
      </c>
      <c r="AC43" s="78" t="s">
        <v>210</v>
      </c>
      <c r="AD43" s="125" t="s">
        <v>354</v>
      </c>
    </row>
    <row r="44" spans="1:30" s="44" customFormat="1" x14ac:dyDescent="0.25">
      <c r="A44" s="60" t="s">
        <v>261</v>
      </c>
      <c r="B44" s="77" t="s">
        <v>262</v>
      </c>
      <c r="C44" s="80"/>
      <c r="D44" s="81"/>
      <c r="E44" s="81"/>
      <c r="F44" s="81" t="s">
        <v>111</v>
      </c>
      <c r="G44" s="81"/>
      <c r="H44" s="81"/>
      <c r="I44" s="52"/>
      <c r="J44" s="52"/>
      <c r="K44" s="52"/>
      <c r="L44" s="52"/>
      <c r="M44" s="51">
        <v>2</v>
      </c>
      <c r="N44" s="52"/>
      <c r="O44" s="52"/>
      <c r="P44" s="53"/>
      <c r="Q44" s="54">
        <v>3</v>
      </c>
      <c r="R44" s="79" t="s">
        <v>113</v>
      </c>
      <c r="S44" s="75"/>
      <c r="T44" s="133"/>
      <c r="U44" s="84"/>
      <c r="V44" s="75"/>
      <c r="W44" s="133"/>
      <c r="X44" s="84"/>
      <c r="Y44" s="75"/>
      <c r="Z44" s="150"/>
      <c r="AA44" s="149"/>
      <c r="AB44" s="78" t="s">
        <v>259</v>
      </c>
      <c r="AC44" s="78" t="s">
        <v>210</v>
      </c>
      <c r="AD44" s="125" t="s">
        <v>355</v>
      </c>
    </row>
    <row r="45" spans="1:30" s="44" customFormat="1" x14ac:dyDescent="0.25">
      <c r="A45" s="60" t="s">
        <v>263</v>
      </c>
      <c r="B45" s="77" t="s">
        <v>264</v>
      </c>
      <c r="C45" s="80"/>
      <c r="D45" s="81"/>
      <c r="E45" s="81"/>
      <c r="F45" s="81"/>
      <c r="G45" s="81" t="s">
        <v>111</v>
      </c>
      <c r="H45" s="81"/>
      <c r="I45" s="52"/>
      <c r="J45" s="52"/>
      <c r="K45" s="52"/>
      <c r="L45" s="52"/>
      <c r="M45" s="51">
        <v>2</v>
      </c>
      <c r="N45" s="52">
        <v>2</v>
      </c>
      <c r="O45" s="52"/>
      <c r="P45" s="53"/>
      <c r="Q45" s="54">
        <v>6</v>
      </c>
      <c r="R45" s="79" t="s">
        <v>113</v>
      </c>
      <c r="S45" s="82" t="s">
        <v>84</v>
      </c>
      <c r="T45" s="134" t="s">
        <v>261</v>
      </c>
      <c r="U45" s="83" t="s">
        <v>262</v>
      </c>
      <c r="V45" s="75"/>
      <c r="W45" s="133"/>
      <c r="X45" s="84"/>
      <c r="Y45" s="75"/>
      <c r="Z45" s="150"/>
      <c r="AA45" s="149"/>
      <c r="AB45" s="78" t="s">
        <v>387</v>
      </c>
      <c r="AC45" s="78" t="s">
        <v>247</v>
      </c>
      <c r="AD45" s="125" t="s">
        <v>356</v>
      </c>
    </row>
    <row r="46" spans="1:30" s="44" customFormat="1" x14ac:dyDescent="0.25">
      <c r="A46" s="60" t="s">
        <v>265</v>
      </c>
      <c r="B46" s="77" t="s">
        <v>266</v>
      </c>
      <c r="C46" s="80"/>
      <c r="D46" s="81"/>
      <c r="E46" s="81"/>
      <c r="F46" s="81"/>
      <c r="G46" s="81"/>
      <c r="H46" s="81" t="s">
        <v>111</v>
      </c>
      <c r="I46" s="52"/>
      <c r="J46" s="52"/>
      <c r="K46" s="52"/>
      <c r="L46" s="52"/>
      <c r="M46" s="51"/>
      <c r="N46" s="52">
        <v>1</v>
      </c>
      <c r="O46" s="52"/>
      <c r="P46" s="53"/>
      <c r="Q46" s="54">
        <v>2</v>
      </c>
      <c r="R46" s="79" t="s">
        <v>135</v>
      </c>
      <c r="S46" s="88" t="s">
        <v>84</v>
      </c>
      <c r="T46" s="134" t="s">
        <v>261</v>
      </c>
      <c r="U46" s="83" t="s">
        <v>262</v>
      </c>
      <c r="V46" s="75"/>
      <c r="W46" s="136"/>
      <c r="X46" s="84"/>
      <c r="Y46" s="75"/>
      <c r="Z46" s="150"/>
      <c r="AA46" s="149"/>
      <c r="AB46" s="78" t="s">
        <v>259</v>
      </c>
      <c r="AC46" s="78" t="s">
        <v>210</v>
      </c>
      <c r="AD46" s="125" t="s">
        <v>357</v>
      </c>
    </row>
    <row r="47" spans="1:30" s="44" customFormat="1" x14ac:dyDescent="0.25">
      <c r="A47" s="60" t="s">
        <v>267</v>
      </c>
      <c r="B47" s="44" t="s">
        <v>268</v>
      </c>
      <c r="C47" s="80"/>
      <c r="D47" s="81"/>
      <c r="E47" s="81"/>
      <c r="F47" s="81"/>
      <c r="G47" s="81" t="s">
        <v>111</v>
      </c>
      <c r="H47" s="81"/>
      <c r="I47" s="52"/>
      <c r="J47" s="52"/>
      <c r="K47" s="52"/>
      <c r="L47" s="52"/>
      <c r="M47" s="51">
        <v>2</v>
      </c>
      <c r="N47" s="52"/>
      <c r="O47" s="52"/>
      <c r="P47" s="53"/>
      <c r="Q47" s="54">
        <v>2</v>
      </c>
      <c r="R47" s="79" t="s">
        <v>113</v>
      </c>
      <c r="S47" s="170" t="s">
        <v>84</v>
      </c>
      <c r="T47" s="170" t="s">
        <v>218</v>
      </c>
      <c r="U47" s="171" t="s">
        <v>219</v>
      </c>
      <c r="V47" s="86" t="s">
        <v>254</v>
      </c>
      <c r="W47" s="60" t="s">
        <v>269</v>
      </c>
      <c r="X47" s="77" t="s">
        <v>270</v>
      </c>
      <c r="Y47" s="75"/>
      <c r="Z47" s="150"/>
      <c r="AA47" s="149"/>
      <c r="AB47" s="78" t="s">
        <v>271</v>
      </c>
      <c r="AC47" s="78" t="s">
        <v>273</v>
      </c>
      <c r="AD47" s="125" t="s">
        <v>358</v>
      </c>
    </row>
    <row r="48" spans="1:30" s="44" customFormat="1" x14ac:dyDescent="0.25">
      <c r="A48" s="60" t="s">
        <v>269</v>
      </c>
      <c r="B48" s="77" t="s">
        <v>270</v>
      </c>
      <c r="C48" s="80"/>
      <c r="D48" s="81"/>
      <c r="E48" s="81"/>
      <c r="F48" s="81"/>
      <c r="G48" s="81" t="s">
        <v>111</v>
      </c>
      <c r="H48" s="81"/>
      <c r="I48" s="52"/>
      <c r="J48" s="52"/>
      <c r="K48" s="52"/>
      <c r="L48" s="52"/>
      <c r="M48" s="51"/>
      <c r="N48" s="52">
        <v>2</v>
      </c>
      <c r="O48" s="52"/>
      <c r="P48" s="53"/>
      <c r="Q48" s="54">
        <v>3</v>
      </c>
      <c r="R48" s="79" t="s">
        <v>139</v>
      </c>
      <c r="S48" s="86" t="s">
        <v>254</v>
      </c>
      <c r="T48" s="60" t="s">
        <v>267</v>
      </c>
      <c r="U48" s="44" t="s">
        <v>268</v>
      </c>
      <c r="V48" s="75"/>
      <c r="W48" s="136"/>
      <c r="X48" s="84"/>
      <c r="Y48" s="75"/>
      <c r="Z48" s="150"/>
      <c r="AA48" s="149"/>
      <c r="AB48" s="78" t="s">
        <v>274</v>
      </c>
      <c r="AC48" s="78" t="s">
        <v>273</v>
      </c>
      <c r="AD48" s="125" t="s">
        <v>359</v>
      </c>
    </row>
    <row r="49" spans="1:30" s="44" customFormat="1" x14ac:dyDescent="0.25">
      <c r="A49" s="60" t="s">
        <v>276</v>
      </c>
      <c r="B49" s="77" t="s">
        <v>277</v>
      </c>
      <c r="C49" s="80"/>
      <c r="D49" s="81"/>
      <c r="E49" s="81"/>
      <c r="F49" s="81"/>
      <c r="G49" s="81"/>
      <c r="H49" s="81" t="s">
        <v>111</v>
      </c>
      <c r="I49" s="52"/>
      <c r="J49" s="52"/>
      <c r="K49" s="52"/>
      <c r="L49" s="52"/>
      <c r="M49" s="51">
        <v>1</v>
      </c>
      <c r="N49" s="52"/>
      <c r="O49" s="52"/>
      <c r="P49" s="53"/>
      <c r="Q49" s="54">
        <v>2</v>
      </c>
      <c r="R49" s="79" t="s">
        <v>113</v>
      </c>
      <c r="S49" s="75"/>
      <c r="T49" s="133"/>
      <c r="U49" s="84"/>
      <c r="V49" s="75"/>
      <c r="W49" s="136"/>
      <c r="X49" s="131"/>
      <c r="Y49" s="75"/>
      <c r="Z49" s="150"/>
      <c r="AA49" s="149"/>
      <c r="AB49" s="78" t="s">
        <v>278</v>
      </c>
      <c r="AC49" s="78" t="s">
        <v>171</v>
      </c>
      <c r="AD49" s="125" t="s">
        <v>360</v>
      </c>
    </row>
    <row r="50" spans="1:30" s="44" customFormat="1" x14ac:dyDescent="0.25">
      <c r="A50" s="60" t="s">
        <v>280</v>
      </c>
      <c r="B50" s="77" t="s">
        <v>281</v>
      </c>
      <c r="C50" s="80"/>
      <c r="D50" s="81"/>
      <c r="E50" s="81"/>
      <c r="F50" s="81"/>
      <c r="G50" s="81"/>
      <c r="H50" s="81" t="s">
        <v>111</v>
      </c>
      <c r="I50" s="52"/>
      <c r="J50" s="52"/>
      <c r="K50" s="52"/>
      <c r="L50" s="52"/>
      <c r="M50" s="51">
        <v>2</v>
      </c>
      <c r="N50" s="52"/>
      <c r="O50" s="52"/>
      <c r="P50" s="53"/>
      <c r="Q50" s="54">
        <v>2</v>
      </c>
      <c r="R50" s="79" t="s">
        <v>113</v>
      </c>
      <c r="S50" s="75" t="s">
        <v>124</v>
      </c>
      <c r="T50" s="132" t="s">
        <v>218</v>
      </c>
      <c r="U50" s="89" t="s">
        <v>219</v>
      </c>
      <c r="V50" s="86" t="s">
        <v>254</v>
      </c>
      <c r="W50" s="60" t="s">
        <v>282</v>
      </c>
      <c r="X50" s="77" t="s">
        <v>283</v>
      </c>
      <c r="Y50" s="75"/>
      <c r="Z50" s="150"/>
      <c r="AA50" s="149"/>
      <c r="AB50" s="78" t="s">
        <v>284</v>
      </c>
      <c r="AC50" s="78" t="s">
        <v>286</v>
      </c>
      <c r="AD50" s="125" t="s">
        <v>361</v>
      </c>
    </row>
    <row r="51" spans="1:30" s="44" customFormat="1" x14ac:dyDescent="0.25">
      <c r="A51" s="60" t="s">
        <v>282</v>
      </c>
      <c r="B51" s="77" t="s">
        <v>283</v>
      </c>
      <c r="C51" s="80"/>
      <c r="D51" s="81"/>
      <c r="E51" s="81"/>
      <c r="F51" s="81"/>
      <c r="G51" s="81"/>
      <c r="H51" s="81" t="s">
        <v>111</v>
      </c>
      <c r="I51" s="52"/>
      <c r="J51" s="52"/>
      <c r="K51" s="52"/>
      <c r="L51" s="52"/>
      <c r="M51" s="51"/>
      <c r="N51" s="52">
        <v>2</v>
      </c>
      <c r="O51" s="52"/>
      <c r="P51" s="53"/>
      <c r="Q51" s="54">
        <v>3</v>
      </c>
      <c r="R51" s="79" t="s">
        <v>139</v>
      </c>
      <c r="S51" s="86" t="s">
        <v>254</v>
      </c>
      <c r="T51" s="60" t="s">
        <v>280</v>
      </c>
      <c r="U51" s="77" t="s">
        <v>281</v>
      </c>
      <c r="V51" s="75"/>
      <c r="W51" s="136"/>
      <c r="X51" s="84"/>
      <c r="Y51" s="75"/>
      <c r="Z51" s="150"/>
      <c r="AA51" s="149"/>
      <c r="AB51" s="78" t="s">
        <v>287</v>
      </c>
      <c r="AC51" s="78" t="s">
        <v>286</v>
      </c>
      <c r="AD51" s="125" t="s">
        <v>362</v>
      </c>
    </row>
    <row r="52" spans="1:30" s="44" customFormat="1" x14ac:dyDescent="0.25">
      <c r="A52" s="60" t="s">
        <v>289</v>
      </c>
      <c r="B52" s="77" t="s">
        <v>290</v>
      </c>
      <c r="C52" s="80"/>
      <c r="D52" s="81"/>
      <c r="E52" s="81"/>
      <c r="F52" s="81"/>
      <c r="G52" s="81"/>
      <c r="H52" s="81"/>
      <c r="I52" s="52" t="s">
        <v>111</v>
      </c>
      <c r="J52" s="52"/>
      <c r="K52" s="52"/>
      <c r="L52" s="52"/>
      <c r="M52" s="51">
        <v>2</v>
      </c>
      <c r="N52" s="52"/>
      <c r="O52" s="52"/>
      <c r="P52" s="53"/>
      <c r="Q52" s="54">
        <v>2</v>
      </c>
      <c r="R52" s="79" t="s">
        <v>113</v>
      </c>
      <c r="S52" s="82" t="s">
        <v>84</v>
      </c>
      <c r="T52" s="134" t="s">
        <v>291</v>
      </c>
      <c r="U52" s="83" t="s">
        <v>292</v>
      </c>
      <c r="V52" s="75"/>
      <c r="W52" s="133"/>
      <c r="X52" s="84"/>
      <c r="Y52" s="75"/>
      <c r="Z52" s="150"/>
      <c r="AA52" s="149"/>
      <c r="AB52" s="78" t="s">
        <v>293</v>
      </c>
      <c r="AC52" s="78" t="s">
        <v>295</v>
      </c>
      <c r="AD52" s="125" t="s">
        <v>363</v>
      </c>
    </row>
    <row r="53" spans="1:30" s="44" customFormat="1" x14ac:dyDescent="0.25">
      <c r="A53" s="60" t="s">
        <v>291</v>
      </c>
      <c r="B53" s="77" t="s">
        <v>292</v>
      </c>
      <c r="C53" s="80"/>
      <c r="D53" s="81"/>
      <c r="E53" s="81"/>
      <c r="F53" s="81"/>
      <c r="G53" s="81"/>
      <c r="H53" s="81"/>
      <c r="I53" s="52" t="s">
        <v>111</v>
      </c>
      <c r="J53" s="52"/>
      <c r="K53" s="52"/>
      <c r="L53" s="52"/>
      <c r="M53" s="51"/>
      <c r="N53" s="52">
        <v>2</v>
      </c>
      <c r="O53" s="52"/>
      <c r="P53" s="53"/>
      <c r="Q53" s="54">
        <v>3</v>
      </c>
      <c r="R53" s="79" t="s">
        <v>139</v>
      </c>
      <c r="S53" s="75" t="s">
        <v>124</v>
      </c>
      <c r="T53" s="132" t="s">
        <v>243</v>
      </c>
      <c r="U53" s="89" t="s">
        <v>244</v>
      </c>
      <c r="V53" s="75"/>
      <c r="W53" s="136"/>
      <c r="X53" s="84"/>
      <c r="Y53" s="75"/>
      <c r="Z53" s="150"/>
      <c r="AA53" s="149"/>
      <c r="AB53" s="78" t="s">
        <v>203</v>
      </c>
      <c r="AC53" s="78" t="s">
        <v>205</v>
      </c>
      <c r="AD53" s="125" t="s">
        <v>364</v>
      </c>
    </row>
    <row r="54" spans="1:30" s="44" customFormat="1" x14ac:dyDescent="0.25">
      <c r="A54" s="60" t="s">
        <v>296</v>
      </c>
      <c r="B54" s="77" t="s">
        <v>297</v>
      </c>
      <c r="C54" s="80"/>
      <c r="D54" s="81"/>
      <c r="E54" s="81"/>
      <c r="F54" s="81"/>
      <c r="G54" s="81"/>
      <c r="H54" s="81"/>
      <c r="I54" s="52"/>
      <c r="J54" s="52" t="s">
        <v>111</v>
      </c>
      <c r="K54" s="52"/>
      <c r="L54" s="52"/>
      <c r="M54" s="51">
        <v>2</v>
      </c>
      <c r="N54" s="52"/>
      <c r="O54" s="52"/>
      <c r="P54" s="53"/>
      <c r="Q54" s="54">
        <v>3</v>
      </c>
      <c r="R54" s="79" t="s">
        <v>113</v>
      </c>
      <c r="S54" s="88" t="s">
        <v>84</v>
      </c>
      <c r="T54" s="134" t="s">
        <v>289</v>
      </c>
      <c r="U54" s="83" t="s">
        <v>290</v>
      </c>
      <c r="V54" s="87"/>
      <c r="W54" s="136"/>
      <c r="X54" s="84"/>
      <c r="Y54" s="75"/>
      <c r="Z54" s="150"/>
      <c r="AA54" s="149"/>
      <c r="AB54" s="78" t="s">
        <v>293</v>
      </c>
      <c r="AC54" s="78" t="s">
        <v>295</v>
      </c>
      <c r="AD54" s="125" t="s">
        <v>365</v>
      </c>
    </row>
    <row r="55" spans="1:30" s="44" customFormat="1" x14ac:dyDescent="0.25">
      <c r="A55" s="60" t="s">
        <v>298</v>
      </c>
      <c r="B55" s="77" t="s">
        <v>299</v>
      </c>
      <c r="C55" s="80"/>
      <c r="D55" s="81"/>
      <c r="E55" s="81"/>
      <c r="F55" s="81"/>
      <c r="G55" s="81"/>
      <c r="H55" s="81"/>
      <c r="I55" s="52"/>
      <c r="J55" s="52"/>
      <c r="K55" s="52" t="s">
        <v>111</v>
      </c>
      <c r="L55" s="52"/>
      <c r="M55" s="51"/>
      <c r="N55" s="52">
        <v>3</v>
      </c>
      <c r="O55" s="52"/>
      <c r="P55" s="53"/>
      <c r="Q55" s="54">
        <v>3</v>
      </c>
      <c r="R55" s="79" t="s">
        <v>139</v>
      </c>
      <c r="S55" s="82" t="s">
        <v>84</v>
      </c>
      <c r="T55" s="134" t="s">
        <v>296</v>
      </c>
      <c r="U55" s="83" t="s">
        <v>297</v>
      </c>
      <c r="V55" s="75"/>
      <c r="W55" s="136"/>
      <c r="X55" s="84"/>
      <c r="Y55" s="75"/>
      <c r="Z55" s="150"/>
      <c r="AA55" s="149"/>
      <c r="AB55" s="78" t="s">
        <v>293</v>
      </c>
      <c r="AC55" s="78" t="s">
        <v>295</v>
      </c>
      <c r="AD55" s="125" t="s">
        <v>366</v>
      </c>
    </row>
    <row r="56" spans="1:30" s="44" customFormat="1" x14ac:dyDescent="0.25">
      <c r="A56" s="60" t="s">
        <v>300</v>
      </c>
      <c r="B56" s="77" t="s">
        <v>301</v>
      </c>
      <c r="C56" s="80"/>
      <c r="D56" s="81"/>
      <c r="E56" s="81"/>
      <c r="F56" s="81"/>
      <c r="G56" s="81"/>
      <c r="H56" s="81"/>
      <c r="I56" s="52" t="s">
        <v>111</v>
      </c>
      <c r="J56" s="52"/>
      <c r="K56" s="52"/>
      <c r="L56" s="52"/>
      <c r="M56" s="51">
        <v>1</v>
      </c>
      <c r="N56" s="52">
        <v>2</v>
      </c>
      <c r="O56" s="52"/>
      <c r="P56" s="53"/>
      <c r="Q56" s="54">
        <v>4</v>
      </c>
      <c r="R56" s="79" t="s">
        <v>113</v>
      </c>
      <c r="S56" s="82" t="s">
        <v>84</v>
      </c>
      <c r="T56" s="134" t="s">
        <v>267</v>
      </c>
      <c r="U56" s="90" t="s">
        <v>268</v>
      </c>
      <c r="V56" s="75"/>
      <c r="W56" s="133"/>
      <c r="X56" s="84"/>
      <c r="Y56" s="75"/>
      <c r="Z56" s="150"/>
      <c r="AA56" s="149"/>
      <c r="AB56" s="78" t="s">
        <v>302</v>
      </c>
      <c r="AC56" s="78" t="s">
        <v>304</v>
      </c>
      <c r="AD56" s="125" t="s">
        <v>367</v>
      </c>
    </row>
    <row r="57" spans="1:30" s="44" customFormat="1" x14ac:dyDescent="0.25">
      <c r="A57" s="60" t="s">
        <v>305</v>
      </c>
      <c r="B57" s="77" t="s">
        <v>306</v>
      </c>
      <c r="C57" s="80"/>
      <c r="D57" s="81"/>
      <c r="E57" s="81"/>
      <c r="F57" s="81"/>
      <c r="G57" s="81"/>
      <c r="H57" s="81"/>
      <c r="I57" s="52"/>
      <c r="J57" s="52" t="s">
        <v>111</v>
      </c>
      <c r="K57" s="52"/>
      <c r="L57" s="52"/>
      <c r="M57" s="51">
        <v>1</v>
      </c>
      <c r="N57" s="52">
        <v>3</v>
      </c>
      <c r="O57" s="52"/>
      <c r="P57" s="53"/>
      <c r="Q57" s="54">
        <v>5</v>
      </c>
      <c r="R57" s="79" t="s">
        <v>113</v>
      </c>
      <c r="S57" s="82" t="s">
        <v>84</v>
      </c>
      <c r="T57" s="134" t="s">
        <v>300</v>
      </c>
      <c r="U57" s="83" t="s">
        <v>301</v>
      </c>
      <c r="V57" s="75"/>
      <c r="W57" s="136"/>
      <c r="X57" s="84"/>
      <c r="Y57" s="75"/>
      <c r="Z57" s="150"/>
      <c r="AA57" s="149"/>
      <c r="AB57" s="78" t="s">
        <v>293</v>
      </c>
      <c r="AC57" s="78" t="s">
        <v>295</v>
      </c>
      <c r="AD57" s="125" t="s">
        <v>368</v>
      </c>
    </row>
    <row r="58" spans="1:30" s="44" customFormat="1" x14ac:dyDescent="0.25">
      <c r="A58" s="60" t="s">
        <v>307</v>
      </c>
      <c r="B58" s="91" t="s">
        <v>308</v>
      </c>
      <c r="C58" s="80"/>
      <c r="D58" s="81"/>
      <c r="E58" s="81"/>
      <c r="F58" s="81"/>
      <c r="G58" s="81"/>
      <c r="H58" s="81"/>
      <c r="I58" s="52"/>
      <c r="J58" s="52" t="s">
        <v>111</v>
      </c>
      <c r="K58" s="52"/>
      <c r="L58" s="52"/>
      <c r="M58" s="51"/>
      <c r="N58" s="52">
        <v>1</v>
      </c>
      <c r="O58" s="52"/>
      <c r="P58" s="53"/>
      <c r="Q58" s="54">
        <v>1</v>
      </c>
      <c r="R58" s="79" t="s">
        <v>139</v>
      </c>
      <c r="S58" s="75"/>
      <c r="T58" s="133"/>
      <c r="U58" s="84"/>
      <c r="V58" s="75"/>
      <c r="W58" s="133"/>
      <c r="X58" s="84"/>
      <c r="Y58" s="75"/>
      <c r="Z58" s="150"/>
      <c r="AA58" s="149"/>
      <c r="AB58" s="85" t="s">
        <v>227</v>
      </c>
      <c r="AC58" s="78" t="s">
        <v>229</v>
      </c>
      <c r="AD58" s="125" t="s">
        <v>369</v>
      </c>
    </row>
    <row r="59" spans="1:30" s="44" customFormat="1" x14ac:dyDescent="0.25">
      <c r="A59" s="60" t="s">
        <v>309</v>
      </c>
      <c r="B59" s="77" t="s">
        <v>310</v>
      </c>
      <c r="C59" s="80"/>
      <c r="D59" s="81"/>
      <c r="E59" s="81"/>
      <c r="F59" s="81"/>
      <c r="G59" s="81"/>
      <c r="H59" s="81"/>
      <c r="I59" s="52"/>
      <c r="J59" s="52"/>
      <c r="K59" s="52" t="s">
        <v>111</v>
      </c>
      <c r="L59" s="52"/>
      <c r="M59" s="51">
        <v>1</v>
      </c>
      <c r="N59" s="52"/>
      <c r="O59" s="52"/>
      <c r="P59" s="53"/>
      <c r="Q59" s="54">
        <v>2</v>
      </c>
      <c r="R59" s="79" t="s">
        <v>113</v>
      </c>
      <c r="S59" s="75"/>
      <c r="T59" s="133"/>
      <c r="U59" s="84"/>
      <c r="V59" s="75"/>
      <c r="W59" s="133"/>
      <c r="X59" s="84"/>
      <c r="Y59" s="75"/>
      <c r="Z59" s="150"/>
      <c r="AA59" s="149"/>
      <c r="AB59" s="78" t="s">
        <v>235</v>
      </c>
      <c r="AC59" s="78" t="s">
        <v>210</v>
      </c>
      <c r="AD59" s="125" t="s">
        <v>370</v>
      </c>
    </row>
    <row r="60" spans="1:30" s="44" customFormat="1" x14ac:dyDescent="0.25">
      <c r="A60" s="60" t="s">
        <v>311</v>
      </c>
      <c r="B60" s="77" t="s">
        <v>312</v>
      </c>
      <c r="C60" s="80"/>
      <c r="D60" s="81"/>
      <c r="E60" s="81"/>
      <c r="F60" s="81"/>
      <c r="G60" s="81"/>
      <c r="H60" s="81"/>
      <c r="I60" s="52"/>
      <c r="J60" s="52"/>
      <c r="K60" s="52" t="s">
        <v>111</v>
      </c>
      <c r="L60" s="52"/>
      <c r="M60" s="51">
        <v>1</v>
      </c>
      <c r="N60" s="52">
        <v>1</v>
      </c>
      <c r="O60" s="52"/>
      <c r="P60" s="53"/>
      <c r="Q60" s="54">
        <v>3</v>
      </c>
      <c r="R60" s="79" t="s">
        <v>113</v>
      </c>
      <c r="S60" s="75" t="s">
        <v>124</v>
      </c>
      <c r="T60" s="132" t="s">
        <v>267</v>
      </c>
      <c r="U60" s="93" t="s">
        <v>268</v>
      </c>
      <c r="V60" s="75"/>
      <c r="W60" s="133"/>
      <c r="X60" s="84"/>
      <c r="Y60" s="75"/>
      <c r="Z60" s="150"/>
      <c r="AA60" s="149"/>
      <c r="AB60" s="92" t="s">
        <v>313</v>
      </c>
      <c r="AC60" s="78" t="s">
        <v>229</v>
      </c>
      <c r="AD60" s="125" t="s">
        <v>371</v>
      </c>
    </row>
    <row r="61" spans="1:30" s="44" customFormat="1" x14ac:dyDescent="0.25">
      <c r="A61" s="209" t="s">
        <v>120</v>
      </c>
      <c r="B61" s="210"/>
      <c r="C61" s="61">
        <f t="shared" ref="C61:L61" si="8">SUMIF(C29:C60,"=x",$M29:$M60)+SUMIF(C29:C60,"=x",$N29:$N60)+SUMIF(C29:C60,"=x",$O29:$O60)+SUMIF(C29:C60,"=x",$P29:$P60)</f>
        <v>7</v>
      </c>
      <c r="D61" s="62">
        <f t="shared" si="8"/>
        <v>7</v>
      </c>
      <c r="E61" s="62">
        <f t="shared" si="8"/>
        <v>8</v>
      </c>
      <c r="F61" s="62">
        <f t="shared" si="8"/>
        <v>11</v>
      </c>
      <c r="G61" s="62">
        <f t="shared" si="8"/>
        <v>8</v>
      </c>
      <c r="H61" s="62">
        <f t="shared" si="8"/>
        <v>6</v>
      </c>
      <c r="I61" s="62">
        <f t="shared" si="8"/>
        <v>7</v>
      </c>
      <c r="J61" s="62">
        <f t="shared" si="8"/>
        <v>7</v>
      </c>
      <c r="K61" s="62">
        <f t="shared" si="8"/>
        <v>6</v>
      </c>
      <c r="L61" s="62">
        <f t="shared" si="8"/>
        <v>0</v>
      </c>
      <c r="M61" s="211">
        <f>SUM(C61:L61)</f>
        <v>67</v>
      </c>
      <c r="N61" s="212"/>
      <c r="O61" s="212"/>
      <c r="P61" s="212"/>
      <c r="Q61" s="212"/>
      <c r="R61" s="213"/>
      <c r="S61" s="94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6"/>
    </row>
    <row r="62" spans="1:30" s="44" customFormat="1" x14ac:dyDescent="0.25">
      <c r="A62" s="200" t="s">
        <v>121</v>
      </c>
      <c r="B62" s="201"/>
      <c r="C62" s="97">
        <f t="shared" ref="C62:L62" si="9">SUMIF(C28:C60,"=x",$Q28:$Q60)</f>
        <v>9</v>
      </c>
      <c r="D62" s="64">
        <f t="shared" si="9"/>
        <v>10</v>
      </c>
      <c r="E62" s="64">
        <f t="shared" si="9"/>
        <v>10</v>
      </c>
      <c r="F62" s="64">
        <f t="shared" si="9"/>
        <v>12</v>
      </c>
      <c r="G62" s="64">
        <f t="shared" si="9"/>
        <v>11</v>
      </c>
      <c r="H62" s="64">
        <f t="shared" si="9"/>
        <v>9</v>
      </c>
      <c r="I62" s="64">
        <f t="shared" si="9"/>
        <v>9</v>
      </c>
      <c r="J62" s="64">
        <f t="shared" si="9"/>
        <v>9</v>
      </c>
      <c r="K62" s="64">
        <f t="shared" si="9"/>
        <v>8</v>
      </c>
      <c r="L62" s="64">
        <f t="shared" si="9"/>
        <v>0</v>
      </c>
      <c r="M62" s="202">
        <f>SUM(C62:L62)</f>
        <v>87</v>
      </c>
      <c r="N62" s="227"/>
      <c r="O62" s="227"/>
      <c r="P62" s="227"/>
      <c r="Q62" s="227"/>
      <c r="R62" s="228"/>
      <c r="S62" s="98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100"/>
    </row>
    <row r="63" spans="1:30" s="44" customFormat="1" x14ac:dyDescent="0.25">
      <c r="A63" s="192" t="s">
        <v>122</v>
      </c>
      <c r="B63" s="229"/>
      <c r="C63" s="101">
        <f t="shared" ref="C63:L63" si="10">SUMPRODUCT(--(C28:C60="x"),--($R28:$R60="K(5)"))</f>
        <v>2</v>
      </c>
      <c r="D63" s="67">
        <f t="shared" si="10"/>
        <v>2</v>
      </c>
      <c r="E63" s="67">
        <f t="shared" si="10"/>
        <v>2</v>
      </c>
      <c r="F63" s="67">
        <f t="shared" si="10"/>
        <v>2</v>
      </c>
      <c r="G63" s="67">
        <f t="shared" si="10"/>
        <v>2</v>
      </c>
      <c r="H63" s="67">
        <f t="shared" si="10"/>
        <v>2</v>
      </c>
      <c r="I63" s="67">
        <f t="shared" si="10"/>
        <v>2</v>
      </c>
      <c r="J63" s="67">
        <f t="shared" si="10"/>
        <v>2</v>
      </c>
      <c r="K63" s="67">
        <f t="shared" si="10"/>
        <v>2</v>
      </c>
      <c r="L63" s="67">
        <f t="shared" si="10"/>
        <v>0</v>
      </c>
      <c r="M63" s="194">
        <f>SUM(C63:L63)</f>
        <v>18</v>
      </c>
      <c r="N63" s="230"/>
      <c r="O63" s="230"/>
      <c r="P63" s="230"/>
      <c r="Q63" s="230"/>
      <c r="R63" s="231"/>
      <c r="S63" s="98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100"/>
    </row>
    <row r="64" spans="1:30" s="44" customFormat="1" x14ac:dyDescent="0.25">
      <c r="A64" s="232" t="s">
        <v>130</v>
      </c>
      <c r="B64" s="233"/>
      <c r="C64" s="64">
        <f t="shared" ref="C64:L64" si="11">SUMIF($A4:$A63,$A62,C4:C63)</f>
        <v>14</v>
      </c>
      <c r="D64" s="64">
        <f t="shared" si="11"/>
        <v>14</v>
      </c>
      <c r="E64" s="64">
        <f t="shared" si="11"/>
        <v>13</v>
      </c>
      <c r="F64" s="64">
        <f t="shared" si="11"/>
        <v>12</v>
      </c>
      <c r="G64" s="64">
        <f t="shared" si="11"/>
        <v>11</v>
      </c>
      <c r="H64" s="64">
        <f t="shared" si="11"/>
        <v>9</v>
      </c>
      <c r="I64" s="64">
        <f t="shared" si="11"/>
        <v>9</v>
      </c>
      <c r="J64" s="64">
        <f t="shared" si="11"/>
        <v>9</v>
      </c>
      <c r="K64" s="64">
        <f t="shared" si="11"/>
        <v>8</v>
      </c>
      <c r="L64" s="102">
        <f t="shared" si="11"/>
        <v>0</v>
      </c>
      <c r="M64" s="234">
        <f>SUM(C64:L64)</f>
        <v>99</v>
      </c>
      <c r="N64" s="235"/>
      <c r="O64" s="235"/>
      <c r="P64" s="235"/>
      <c r="Q64" s="235"/>
      <c r="R64" s="236"/>
      <c r="S64" s="164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10"/>
    </row>
    <row r="65" spans="1:30" s="44" customFormat="1" x14ac:dyDescent="0.25">
      <c r="A65" s="9" t="s">
        <v>131</v>
      </c>
      <c r="B65" s="10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8"/>
      <c r="O65" s="158"/>
      <c r="P65" s="158"/>
      <c r="Q65" s="158"/>
      <c r="R65" s="158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5"/>
    </row>
    <row r="66" spans="1:30" s="44" customFormat="1" x14ac:dyDescent="0.25">
      <c r="A66" s="141" t="s">
        <v>315</v>
      </c>
      <c r="B66" s="140" t="s">
        <v>11</v>
      </c>
      <c r="C66" s="51"/>
      <c r="D66" s="52"/>
      <c r="E66" s="52"/>
      <c r="F66" s="52"/>
      <c r="G66" s="52"/>
      <c r="H66" s="52"/>
      <c r="I66" s="52"/>
      <c r="J66" s="52" t="s">
        <v>132</v>
      </c>
      <c r="K66" s="52" t="s">
        <v>111</v>
      </c>
      <c r="L66" s="52"/>
      <c r="M66" s="51"/>
      <c r="N66" s="52"/>
      <c r="O66" s="52"/>
      <c r="P66" s="55"/>
      <c r="Q66" s="54">
        <v>0</v>
      </c>
      <c r="R66" s="142" t="s">
        <v>113</v>
      </c>
      <c r="S66" s="161"/>
      <c r="T66" s="137"/>
      <c r="U66" s="85"/>
      <c r="V66" s="161"/>
      <c r="W66" s="137"/>
      <c r="X66" s="85"/>
      <c r="Y66" s="87"/>
      <c r="Z66" s="54"/>
      <c r="AA66" s="142"/>
      <c r="AB66" s="85" t="s">
        <v>259</v>
      </c>
      <c r="AC66" s="85" t="s">
        <v>210</v>
      </c>
      <c r="AD66" s="85" t="s">
        <v>44</v>
      </c>
    </row>
    <row r="67" spans="1:30" s="44" customFormat="1" x14ac:dyDescent="0.25">
      <c r="A67" s="209" t="s">
        <v>120</v>
      </c>
      <c r="B67" s="210"/>
      <c r="C67" s="61">
        <f>SUMIF(C66:C66,"=x",$M66:$M66)+SUMIF(C66:C66,"=x",$N66:$N66)+SUMIF(C66:C66,"=x",$O66:$O66)+SUMIF(C66:C66,"=x",$P66:$P66)</f>
        <v>0</v>
      </c>
      <c r="D67" s="62">
        <f t="shared" ref="D67:L67" si="12">SUMIF(D66:D66,"=x",$M66:$M66)+SUMIF(D66:D66,"=x",$N66:$N66)+SUMIF(D66:D66,"=x",$O66:$O66)+SUMIF(D66:D66,"=x",$P66:$P66)</f>
        <v>0</v>
      </c>
      <c r="E67" s="62">
        <f t="shared" si="12"/>
        <v>0</v>
      </c>
      <c r="F67" s="62">
        <f t="shared" si="12"/>
        <v>0</v>
      </c>
      <c r="G67" s="62">
        <f t="shared" si="12"/>
        <v>0</v>
      </c>
      <c r="H67" s="62">
        <f t="shared" si="12"/>
        <v>0</v>
      </c>
      <c r="I67" s="62">
        <f t="shared" si="12"/>
        <v>0</v>
      </c>
      <c r="J67" s="62">
        <f t="shared" si="12"/>
        <v>0</v>
      </c>
      <c r="K67" s="62">
        <f t="shared" si="12"/>
        <v>0</v>
      </c>
      <c r="L67" s="62">
        <f t="shared" si="12"/>
        <v>0</v>
      </c>
      <c r="M67" s="211">
        <f>SUM(C67:L67)</f>
        <v>0</v>
      </c>
      <c r="N67" s="212"/>
      <c r="O67" s="212"/>
      <c r="P67" s="212"/>
      <c r="Q67" s="212"/>
      <c r="R67" s="213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100"/>
    </row>
    <row r="68" spans="1:30" s="44" customFormat="1" x14ac:dyDescent="0.25">
      <c r="A68" s="200" t="s">
        <v>121</v>
      </c>
      <c r="B68" s="201"/>
      <c r="C68" s="64">
        <f t="shared" ref="C68:L68" si="13">SUMIF(C66:C66,"=x",$Q66:$Q66)</f>
        <v>0</v>
      </c>
      <c r="D68" s="64">
        <f t="shared" si="13"/>
        <v>0</v>
      </c>
      <c r="E68" s="64">
        <f t="shared" si="13"/>
        <v>0</v>
      </c>
      <c r="F68" s="64">
        <f t="shared" si="13"/>
        <v>0</v>
      </c>
      <c r="G68" s="64">
        <f t="shared" si="13"/>
        <v>0</v>
      </c>
      <c r="H68" s="64">
        <f t="shared" si="13"/>
        <v>0</v>
      </c>
      <c r="I68" s="64">
        <f t="shared" si="13"/>
        <v>0</v>
      </c>
      <c r="J68" s="64">
        <f t="shared" si="13"/>
        <v>0</v>
      </c>
      <c r="K68" s="64">
        <f t="shared" si="13"/>
        <v>0</v>
      </c>
      <c r="L68" s="64">
        <f t="shared" si="13"/>
        <v>0</v>
      </c>
      <c r="M68" s="202">
        <f>SUM(C68:L68)</f>
        <v>0</v>
      </c>
      <c r="N68" s="203"/>
      <c r="O68" s="203"/>
      <c r="P68" s="203"/>
      <c r="Q68" s="203"/>
      <c r="R68" s="204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100"/>
    </row>
    <row r="69" spans="1:30" s="44" customFormat="1" x14ac:dyDescent="0.25">
      <c r="A69" s="192" t="s">
        <v>122</v>
      </c>
      <c r="B69" s="229"/>
      <c r="C69" s="66">
        <f>SUMPRODUCT(--(C66:C66="x"),--($R66:$R66="K(5)"))</f>
        <v>0</v>
      </c>
      <c r="D69" s="67">
        <f t="shared" ref="D69:L69" si="14">SUMPRODUCT(--(D66:D66="x"),--($R66:$R66="K(5)"))</f>
        <v>0</v>
      </c>
      <c r="E69" s="67">
        <f t="shared" si="14"/>
        <v>0</v>
      </c>
      <c r="F69" s="67">
        <f t="shared" si="14"/>
        <v>0</v>
      </c>
      <c r="G69" s="67">
        <f t="shared" si="14"/>
        <v>0</v>
      </c>
      <c r="H69" s="67">
        <f t="shared" si="14"/>
        <v>0</v>
      </c>
      <c r="I69" s="67">
        <f t="shared" si="14"/>
        <v>0</v>
      </c>
      <c r="J69" s="67">
        <f t="shared" si="14"/>
        <v>0</v>
      </c>
      <c r="K69" s="67">
        <f t="shared" si="14"/>
        <v>1</v>
      </c>
      <c r="L69" s="103">
        <f t="shared" si="14"/>
        <v>0</v>
      </c>
      <c r="M69" s="194">
        <f>SUM(C69:L69)</f>
        <v>1</v>
      </c>
      <c r="N69" s="195"/>
      <c r="O69" s="195"/>
      <c r="P69" s="195"/>
      <c r="Q69" s="195"/>
      <c r="R69" s="196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100"/>
    </row>
    <row r="70" spans="1:30" s="44" customFormat="1" x14ac:dyDescent="0.25">
      <c r="A70" s="9" t="s">
        <v>133</v>
      </c>
      <c r="B70" s="1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5"/>
    </row>
    <row r="71" spans="1:30" s="44" customFormat="1" x14ac:dyDescent="0.25">
      <c r="A71" s="26" t="s">
        <v>316</v>
      </c>
      <c r="B71" s="106" t="s">
        <v>317</v>
      </c>
      <c r="C71" s="47"/>
      <c r="D71" s="48"/>
      <c r="E71" s="48"/>
      <c r="F71" s="48"/>
      <c r="G71" s="48" t="s">
        <v>111</v>
      </c>
      <c r="H71" s="48"/>
      <c r="I71" s="52"/>
      <c r="J71" s="52"/>
      <c r="K71" s="52"/>
      <c r="L71" s="52"/>
      <c r="M71" s="51"/>
      <c r="N71" s="52">
        <v>2</v>
      </c>
      <c r="O71" s="52"/>
      <c r="P71" s="53"/>
      <c r="Q71" s="54">
        <v>2</v>
      </c>
      <c r="R71" s="79" t="s">
        <v>139</v>
      </c>
      <c r="S71" s="86"/>
      <c r="T71" s="130"/>
      <c r="U71" s="107"/>
      <c r="V71" s="86"/>
      <c r="W71" s="130"/>
      <c r="X71" s="107"/>
      <c r="Y71" s="86"/>
      <c r="Z71" s="152"/>
      <c r="AA71" s="151"/>
      <c r="AB71" s="78" t="s">
        <v>318</v>
      </c>
      <c r="AC71" s="78" t="s">
        <v>320</v>
      </c>
      <c r="AD71" s="85" t="s">
        <v>321</v>
      </c>
    </row>
    <row r="72" spans="1:30" s="44" customFormat="1" x14ac:dyDescent="0.25">
      <c r="A72" s="26" t="s">
        <v>322</v>
      </c>
      <c r="B72" s="106" t="s">
        <v>323</v>
      </c>
      <c r="C72" s="80"/>
      <c r="D72" s="81"/>
      <c r="E72" s="81"/>
      <c r="F72" s="81"/>
      <c r="G72" s="81"/>
      <c r="H72" s="81" t="s">
        <v>111</v>
      </c>
      <c r="I72" s="52"/>
      <c r="J72" s="52"/>
      <c r="K72" s="52"/>
      <c r="L72" s="52"/>
      <c r="M72" s="51"/>
      <c r="N72" s="52">
        <v>2</v>
      </c>
      <c r="O72" s="52"/>
      <c r="P72" s="53"/>
      <c r="Q72" s="54">
        <v>2</v>
      </c>
      <c r="R72" s="79" t="s">
        <v>139</v>
      </c>
      <c r="S72" s="75" t="s">
        <v>124</v>
      </c>
      <c r="T72" s="138" t="s">
        <v>316</v>
      </c>
      <c r="U72" s="108" t="s">
        <v>317</v>
      </c>
      <c r="V72" s="86"/>
      <c r="W72" s="137"/>
      <c r="X72" s="107"/>
      <c r="Y72" s="86"/>
      <c r="Z72" s="152"/>
      <c r="AA72" s="151"/>
      <c r="AB72" s="78" t="s">
        <v>318</v>
      </c>
      <c r="AC72" s="78" t="s">
        <v>320</v>
      </c>
      <c r="AD72" s="85" t="s">
        <v>324</v>
      </c>
    </row>
    <row r="73" spans="1:30" s="44" customFormat="1" x14ac:dyDescent="0.25">
      <c r="A73" s="26" t="s">
        <v>325</v>
      </c>
      <c r="B73" s="106" t="s">
        <v>326</v>
      </c>
      <c r="C73" s="47"/>
      <c r="D73" s="48"/>
      <c r="E73" s="48"/>
      <c r="F73" s="48"/>
      <c r="G73" s="48"/>
      <c r="H73" s="48"/>
      <c r="I73" s="52" t="s">
        <v>111</v>
      </c>
      <c r="J73" s="52"/>
      <c r="K73" s="52"/>
      <c r="L73" s="52"/>
      <c r="M73" s="51"/>
      <c r="N73" s="52">
        <v>2</v>
      </c>
      <c r="O73" s="52"/>
      <c r="P73" s="53"/>
      <c r="Q73" s="54">
        <v>2</v>
      </c>
      <c r="R73" s="79" t="s">
        <v>139</v>
      </c>
      <c r="S73" s="75" t="s">
        <v>124</v>
      </c>
      <c r="T73" s="138" t="s">
        <v>322</v>
      </c>
      <c r="U73" s="108" t="s">
        <v>323</v>
      </c>
      <c r="V73" s="86"/>
      <c r="W73" s="130"/>
      <c r="X73" s="107"/>
      <c r="Y73" s="86"/>
      <c r="Z73" s="152"/>
      <c r="AA73" s="151"/>
      <c r="AB73" s="78" t="s">
        <v>318</v>
      </c>
      <c r="AC73" s="78" t="s">
        <v>320</v>
      </c>
      <c r="AD73" s="85" t="s">
        <v>327</v>
      </c>
    </row>
    <row r="74" spans="1:30" s="44" customFormat="1" x14ac:dyDescent="0.25">
      <c r="A74" s="26" t="s">
        <v>328</v>
      </c>
      <c r="B74" s="106" t="s">
        <v>329</v>
      </c>
      <c r="C74" s="47"/>
      <c r="D74" s="48"/>
      <c r="E74" s="48"/>
      <c r="F74" s="48"/>
      <c r="G74" s="48"/>
      <c r="H74" s="48"/>
      <c r="I74" s="52"/>
      <c r="J74" s="52" t="s">
        <v>111</v>
      </c>
      <c r="K74" s="52"/>
      <c r="L74" s="52"/>
      <c r="M74" s="51"/>
      <c r="N74" s="52">
        <v>2</v>
      </c>
      <c r="O74" s="52"/>
      <c r="P74" s="53"/>
      <c r="Q74" s="54">
        <v>2</v>
      </c>
      <c r="R74" s="79" t="s">
        <v>139</v>
      </c>
      <c r="S74" s="75" t="s">
        <v>124</v>
      </c>
      <c r="T74" s="138" t="s">
        <v>325</v>
      </c>
      <c r="U74" s="108" t="s">
        <v>326</v>
      </c>
      <c r="V74" s="86"/>
      <c r="W74" s="130"/>
      <c r="X74" s="107"/>
      <c r="Y74" s="86"/>
      <c r="Z74" s="152"/>
      <c r="AA74" s="151"/>
      <c r="AB74" s="78" t="s">
        <v>318</v>
      </c>
      <c r="AC74" s="78" t="s">
        <v>320</v>
      </c>
      <c r="AD74" s="85" t="s">
        <v>330</v>
      </c>
    </row>
    <row r="75" spans="1:30" s="44" customFormat="1" x14ac:dyDescent="0.25">
      <c r="A75" s="26" t="s">
        <v>331</v>
      </c>
      <c r="B75" s="106" t="s">
        <v>332</v>
      </c>
      <c r="C75" s="47"/>
      <c r="D75" s="48"/>
      <c r="E75" s="48"/>
      <c r="F75" s="48"/>
      <c r="G75" s="48"/>
      <c r="H75" s="48"/>
      <c r="I75" s="52"/>
      <c r="J75" s="52"/>
      <c r="K75" s="52" t="s">
        <v>111</v>
      </c>
      <c r="L75" s="52"/>
      <c r="M75" s="51"/>
      <c r="N75" s="52">
        <v>2</v>
      </c>
      <c r="O75" s="52"/>
      <c r="P75" s="53"/>
      <c r="Q75" s="54">
        <v>2</v>
      </c>
      <c r="R75" s="79" t="s">
        <v>139</v>
      </c>
      <c r="S75" s="75" t="s">
        <v>124</v>
      </c>
      <c r="T75" s="138" t="s">
        <v>328</v>
      </c>
      <c r="U75" s="108" t="s">
        <v>329</v>
      </c>
      <c r="V75" s="86"/>
      <c r="W75" s="130"/>
      <c r="X75" s="107"/>
      <c r="Y75" s="86"/>
      <c r="Z75" s="152"/>
      <c r="AA75" s="151"/>
      <c r="AB75" s="78" t="s">
        <v>318</v>
      </c>
      <c r="AC75" s="78" t="s">
        <v>320</v>
      </c>
      <c r="AD75" s="85" t="s">
        <v>333</v>
      </c>
    </row>
    <row r="76" spans="1:30" s="44" customFormat="1" x14ac:dyDescent="0.25">
      <c r="A76" s="209" t="s">
        <v>120</v>
      </c>
      <c r="B76" s="210"/>
      <c r="C76" s="61">
        <f>SUMIF(C71:C75,"=x",$M71:$M75)+SUMIF(C71:C75,"=x",$N71:$N75)+SUMIF(C71:C75,"=x",$O71:$O75)+SUMIF(C71:C75,"=x",$P71:$P75)</f>
        <v>0</v>
      </c>
      <c r="D76" s="62">
        <f t="shared" ref="D76:L76" si="15">SUMIF(D71:D75,"=x",$M71:$M75)+SUMIF(D71:D75,"=x",$N71:$N75)+SUMIF(D71:D75,"=x",$O71:$O75)+SUMIF(D71:D75,"=x",$P71:$P75)</f>
        <v>0</v>
      </c>
      <c r="E76" s="62">
        <f t="shared" si="15"/>
        <v>0</v>
      </c>
      <c r="F76" s="62">
        <f t="shared" si="15"/>
        <v>0</v>
      </c>
      <c r="G76" s="62">
        <f t="shared" si="15"/>
        <v>2</v>
      </c>
      <c r="H76" s="62">
        <f t="shared" si="15"/>
        <v>2</v>
      </c>
      <c r="I76" s="62">
        <f t="shared" si="15"/>
        <v>2</v>
      </c>
      <c r="J76" s="62">
        <f t="shared" si="15"/>
        <v>2</v>
      </c>
      <c r="K76" s="62">
        <f t="shared" si="15"/>
        <v>2</v>
      </c>
      <c r="L76" s="62">
        <f t="shared" si="15"/>
        <v>0</v>
      </c>
      <c r="M76" s="211">
        <f>SUM(C76:L76)</f>
        <v>10</v>
      </c>
      <c r="N76" s="212"/>
      <c r="O76" s="212"/>
      <c r="P76" s="212"/>
      <c r="Q76" s="212"/>
      <c r="R76" s="213"/>
      <c r="S76" s="214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6"/>
    </row>
    <row r="77" spans="1:30" s="44" customFormat="1" x14ac:dyDescent="0.25">
      <c r="A77" s="200" t="s">
        <v>121</v>
      </c>
      <c r="B77" s="201"/>
      <c r="C77" s="97">
        <f t="shared" ref="C77:L77" si="16">SUMIF(C71:C75,"=x",$Q71:$Q75)</f>
        <v>0</v>
      </c>
      <c r="D77" s="64">
        <f t="shared" si="16"/>
        <v>0</v>
      </c>
      <c r="E77" s="64">
        <f t="shared" si="16"/>
        <v>0</v>
      </c>
      <c r="F77" s="64">
        <f t="shared" si="16"/>
        <v>0</v>
      </c>
      <c r="G77" s="64">
        <f t="shared" si="16"/>
        <v>2</v>
      </c>
      <c r="H77" s="64">
        <f t="shared" si="16"/>
        <v>2</v>
      </c>
      <c r="I77" s="64">
        <f t="shared" si="16"/>
        <v>2</v>
      </c>
      <c r="J77" s="64">
        <f t="shared" si="16"/>
        <v>2</v>
      </c>
      <c r="K77" s="64">
        <f t="shared" si="16"/>
        <v>2</v>
      </c>
      <c r="L77" s="64">
        <f t="shared" si="16"/>
        <v>0</v>
      </c>
      <c r="M77" s="202">
        <f>SUM(C77:L77)</f>
        <v>10</v>
      </c>
      <c r="N77" s="227"/>
      <c r="O77" s="227"/>
      <c r="P77" s="227"/>
      <c r="Q77" s="227"/>
      <c r="R77" s="228"/>
      <c r="S77" s="197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9"/>
    </row>
    <row r="78" spans="1:30" s="44" customFormat="1" x14ac:dyDescent="0.25">
      <c r="A78" s="192" t="s">
        <v>122</v>
      </c>
      <c r="B78" s="229"/>
      <c r="C78" s="101">
        <f t="shared" ref="C78:L78" si="17">SUMPRODUCT(--(C71:C75="x"),--($R71:$R75="K(5)"))</f>
        <v>0</v>
      </c>
      <c r="D78" s="67">
        <f t="shared" si="17"/>
        <v>0</v>
      </c>
      <c r="E78" s="67">
        <f t="shared" si="17"/>
        <v>0</v>
      </c>
      <c r="F78" s="67">
        <f t="shared" si="17"/>
        <v>0</v>
      </c>
      <c r="G78" s="67">
        <f t="shared" si="17"/>
        <v>0</v>
      </c>
      <c r="H78" s="67">
        <f t="shared" si="17"/>
        <v>0</v>
      </c>
      <c r="I78" s="67">
        <f t="shared" si="17"/>
        <v>0</v>
      </c>
      <c r="J78" s="67">
        <f t="shared" si="17"/>
        <v>0</v>
      </c>
      <c r="K78" s="67">
        <f t="shared" si="17"/>
        <v>0</v>
      </c>
      <c r="L78" s="67">
        <f t="shared" si="17"/>
        <v>0</v>
      </c>
      <c r="M78" s="194">
        <f>SUM(C78:L78)</f>
        <v>0</v>
      </c>
      <c r="N78" s="230"/>
      <c r="O78" s="230"/>
      <c r="P78" s="230"/>
      <c r="Q78" s="230"/>
      <c r="R78" s="231"/>
      <c r="S78" s="237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9"/>
    </row>
    <row r="79" spans="1:30" s="44" customFormat="1" x14ac:dyDescent="0.25">
      <c r="A79" s="9" t="s">
        <v>134</v>
      </c>
      <c r="B79" s="10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60"/>
      <c r="O79" s="160"/>
      <c r="P79" s="160"/>
      <c r="Q79" s="160"/>
      <c r="R79" s="160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5"/>
    </row>
    <row r="80" spans="1:30" s="44" customFormat="1" x14ac:dyDescent="0.25">
      <c r="A80" s="60" t="s">
        <v>334</v>
      </c>
      <c r="B80" s="60" t="s">
        <v>16</v>
      </c>
      <c r="C80" s="51"/>
      <c r="D80" s="52"/>
      <c r="E80" s="52"/>
      <c r="F80" s="52"/>
      <c r="G80" s="52"/>
      <c r="H80" s="52"/>
      <c r="I80" s="52"/>
      <c r="J80" s="52"/>
      <c r="K80" s="52"/>
      <c r="L80" s="52" t="s">
        <v>111</v>
      </c>
      <c r="M80" s="51"/>
      <c r="N80" s="52">
        <v>2</v>
      </c>
      <c r="O80" s="52"/>
      <c r="P80" s="53"/>
      <c r="Q80" s="54">
        <v>2</v>
      </c>
      <c r="R80" s="142" t="s">
        <v>135</v>
      </c>
      <c r="S80" s="161" t="s">
        <v>254</v>
      </c>
      <c r="T80" s="137" t="s">
        <v>156</v>
      </c>
      <c r="U80" s="85" t="s">
        <v>34</v>
      </c>
      <c r="V80" s="161"/>
      <c r="W80" s="137"/>
      <c r="X80" s="85"/>
      <c r="Y80" s="87"/>
      <c r="Z80" s="54"/>
      <c r="AA80" s="142"/>
      <c r="AB80" s="85" t="s">
        <v>318</v>
      </c>
      <c r="AC80" s="85" t="s">
        <v>320</v>
      </c>
      <c r="AD80" s="85" t="s">
        <v>41</v>
      </c>
    </row>
    <row r="81" spans="1:30" s="44" customFormat="1" x14ac:dyDescent="0.25">
      <c r="A81" s="209" t="s">
        <v>120</v>
      </c>
      <c r="B81" s="210"/>
      <c r="C81" s="61">
        <f>SUMIF(C80:C80,"=x",$M80:$M80)+SUMIF(C80:C80,"=x",$N80:$N80)+SUMIF(C80:C80,"=x",$O80:$O80)+SUMIF(C80:C80,"=x",$P80:$P80)</f>
        <v>0</v>
      </c>
      <c r="D81" s="62">
        <f t="shared" ref="D81:L81" si="18">SUMIF(D80:D80,"=x",$M80:$M80)+SUMIF(D80:D80,"=x",$N80:$N80)+SUMIF(D80:D80,"=x",$O80:$O80)+SUMIF(D80:D80,"=x",$P80:$P80)</f>
        <v>0</v>
      </c>
      <c r="E81" s="62">
        <f t="shared" si="18"/>
        <v>0</v>
      </c>
      <c r="F81" s="62">
        <f t="shared" si="18"/>
        <v>0</v>
      </c>
      <c r="G81" s="62">
        <f t="shared" si="18"/>
        <v>0</v>
      </c>
      <c r="H81" s="62">
        <f t="shared" si="18"/>
        <v>0</v>
      </c>
      <c r="I81" s="62">
        <f t="shared" si="18"/>
        <v>0</v>
      </c>
      <c r="J81" s="62">
        <f t="shared" si="18"/>
        <v>0</v>
      </c>
      <c r="K81" s="62">
        <f t="shared" si="18"/>
        <v>0</v>
      </c>
      <c r="L81" s="62">
        <f t="shared" si="18"/>
        <v>2</v>
      </c>
      <c r="M81" s="211">
        <f>SUM(C81:L81)</f>
        <v>2</v>
      </c>
      <c r="N81" s="212"/>
      <c r="O81" s="212"/>
      <c r="P81" s="212"/>
      <c r="Q81" s="212"/>
      <c r="R81" s="213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100"/>
    </row>
    <row r="82" spans="1:30" s="44" customFormat="1" x14ac:dyDescent="0.25">
      <c r="A82" s="200" t="s">
        <v>121</v>
      </c>
      <c r="B82" s="201"/>
      <c r="C82" s="64">
        <f t="shared" ref="C82:L82" si="19">SUMIF(C80:C80,"=x",$Q80:$Q80)</f>
        <v>0</v>
      </c>
      <c r="D82" s="64">
        <f t="shared" si="19"/>
        <v>0</v>
      </c>
      <c r="E82" s="64">
        <f t="shared" si="19"/>
        <v>0</v>
      </c>
      <c r="F82" s="64">
        <f t="shared" si="19"/>
        <v>0</v>
      </c>
      <c r="G82" s="64">
        <f t="shared" si="19"/>
        <v>0</v>
      </c>
      <c r="H82" s="64">
        <f t="shared" si="19"/>
        <v>0</v>
      </c>
      <c r="I82" s="64">
        <f t="shared" si="19"/>
        <v>0</v>
      </c>
      <c r="J82" s="64">
        <f t="shared" si="19"/>
        <v>0</v>
      </c>
      <c r="K82" s="64">
        <f t="shared" si="19"/>
        <v>0</v>
      </c>
      <c r="L82" s="64">
        <f t="shared" si="19"/>
        <v>2</v>
      </c>
      <c r="M82" s="202">
        <f>SUM(C82:L82)</f>
        <v>2</v>
      </c>
      <c r="N82" s="203"/>
      <c r="O82" s="203"/>
      <c r="P82" s="203"/>
      <c r="Q82" s="203"/>
      <c r="R82" s="204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100"/>
    </row>
    <row r="83" spans="1:30" s="44" customFormat="1" x14ac:dyDescent="0.25">
      <c r="A83" s="192" t="s">
        <v>122</v>
      </c>
      <c r="B83" s="229"/>
      <c r="C83" s="66">
        <f t="shared" ref="C83:L83" si="20">SUMPRODUCT(--(C80:C80="x"),--($R80:$R80="K(5)"))</f>
        <v>0</v>
      </c>
      <c r="D83" s="67">
        <f t="shared" si="20"/>
        <v>0</v>
      </c>
      <c r="E83" s="67">
        <f t="shared" si="20"/>
        <v>0</v>
      </c>
      <c r="F83" s="67">
        <f t="shared" si="20"/>
        <v>0</v>
      </c>
      <c r="G83" s="67">
        <f t="shared" si="20"/>
        <v>0</v>
      </c>
      <c r="H83" s="67">
        <f t="shared" si="20"/>
        <v>0</v>
      </c>
      <c r="I83" s="67">
        <f t="shared" si="20"/>
        <v>0</v>
      </c>
      <c r="J83" s="67">
        <f t="shared" si="20"/>
        <v>0</v>
      </c>
      <c r="K83" s="67">
        <f t="shared" si="20"/>
        <v>0</v>
      </c>
      <c r="L83" s="103">
        <f t="shared" si="20"/>
        <v>0</v>
      </c>
      <c r="M83" s="194">
        <f>SUM(C83:L83)</f>
        <v>0</v>
      </c>
      <c r="N83" s="195"/>
      <c r="O83" s="195"/>
      <c r="P83" s="195"/>
      <c r="Q83" s="195"/>
      <c r="R83" s="196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10"/>
    </row>
    <row r="84" spans="1:30" s="44" customFormat="1" x14ac:dyDescent="0.25">
      <c r="A84" s="9" t="s">
        <v>136</v>
      </c>
      <c r="B84" s="10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5"/>
    </row>
    <row r="85" spans="1:30" s="44" customFormat="1" x14ac:dyDescent="0.25">
      <c r="A85" s="209" t="s">
        <v>120</v>
      </c>
      <c r="B85" s="210"/>
      <c r="C85" s="61">
        <f t="shared" ref="C85:L87" si="21">SUMIF($A3:$A84,$A85,C3:C84)</f>
        <v>17</v>
      </c>
      <c r="D85" s="62">
        <f t="shared" si="21"/>
        <v>9</v>
      </c>
      <c r="E85" s="62">
        <f t="shared" si="21"/>
        <v>10</v>
      </c>
      <c r="F85" s="62">
        <f t="shared" si="21"/>
        <v>11</v>
      </c>
      <c r="G85" s="62">
        <f t="shared" si="21"/>
        <v>10</v>
      </c>
      <c r="H85" s="62">
        <f t="shared" si="21"/>
        <v>8</v>
      </c>
      <c r="I85" s="62">
        <f t="shared" si="21"/>
        <v>9</v>
      </c>
      <c r="J85" s="62">
        <f t="shared" si="21"/>
        <v>9</v>
      </c>
      <c r="K85" s="62">
        <f t="shared" si="21"/>
        <v>8</v>
      </c>
      <c r="L85" s="62">
        <f t="shared" si="21"/>
        <v>2</v>
      </c>
      <c r="M85" s="211">
        <f>SUM(C85:L85)</f>
        <v>93</v>
      </c>
      <c r="N85" s="212"/>
      <c r="O85" s="212"/>
      <c r="P85" s="212"/>
      <c r="Q85" s="212"/>
      <c r="R85" s="213"/>
      <c r="S85" s="214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6"/>
    </row>
    <row r="86" spans="1:30" s="44" customFormat="1" x14ac:dyDescent="0.25">
      <c r="A86" s="200" t="s">
        <v>121</v>
      </c>
      <c r="B86" s="201"/>
      <c r="C86" s="97">
        <f t="shared" si="21"/>
        <v>14</v>
      </c>
      <c r="D86" s="64">
        <f t="shared" si="21"/>
        <v>14</v>
      </c>
      <c r="E86" s="64">
        <f t="shared" si="21"/>
        <v>13</v>
      </c>
      <c r="F86" s="64">
        <f t="shared" si="21"/>
        <v>12</v>
      </c>
      <c r="G86" s="64">
        <f t="shared" si="21"/>
        <v>13</v>
      </c>
      <c r="H86" s="64">
        <f t="shared" si="21"/>
        <v>11</v>
      </c>
      <c r="I86" s="64">
        <f t="shared" si="21"/>
        <v>11</v>
      </c>
      <c r="J86" s="64">
        <f t="shared" si="21"/>
        <v>11</v>
      </c>
      <c r="K86" s="64">
        <f t="shared" si="21"/>
        <v>10</v>
      </c>
      <c r="L86" s="64">
        <f t="shared" si="21"/>
        <v>2</v>
      </c>
      <c r="M86" s="202">
        <f>SUM(C86:L86)</f>
        <v>111</v>
      </c>
      <c r="N86" s="227"/>
      <c r="O86" s="227"/>
      <c r="P86" s="227"/>
      <c r="Q86" s="227"/>
      <c r="R86" s="228"/>
      <c r="S86" s="197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9"/>
    </row>
    <row r="87" spans="1:30" s="44" customFormat="1" x14ac:dyDescent="0.25">
      <c r="A87" s="192" t="s">
        <v>122</v>
      </c>
      <c r="B87" s="229"/>
      <c r="C87" s="101">
        <f t="shared" si="21"/>
        <v>3</v>
      </c>
      <c r="D87" s="67">
        <f t="shared" si="21"/>
        <v>3</v>
      </c>
      <c r="E87" s="67">
        <f t="shared" si="21"/>
        <v>2</v>
      </c>
      <c r="F87" s="67">
        <f t="shared" si="21"/>
        <v>2</v>
      </c>
      <c r="G87" s="67">
        <f t="shared" si="21"/>
        <v>2</v>
      </c>
      <c r="H87" s="67">
        <f t="shared" si="21"/>
        <v>2</v>
      </c>
      <c r="I87" s="67">
        <f t="shared" si="21"/>
        <v>2</v>
      </c>
      <c r="J87" s="67">
        <f t="shared" si="21"/>
        <v>2</v>
      </c>
      <c r="K87" s="67">
        <f t="shared" si="21"/>
        <v>3</v>
      </c>
      <c r="L87" s="67">
        <f t="shared" si="21"/>
        <v>0</v>
      </c>
      <c r="M87" s="194">
        <f>SUM(C87:L87)</f>
        <v>21</v>
      </c>
      <c r="N87" s="230"/>
      <c r="O87" s="230"/>
      <c r="P87" s="230"/>
      <c r="Q87" s="230"/>
      <c r="R87" s="231"/>
      <c r="S87" s="197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9"/>
    </row>
    <row r="88" spans="1:30" s="44" customFormat="1" ht="13.5" thickBot="1" x14ac:dyDescent="0.3">
      <c r="A88" s="240" t="s">
        <v>137</v>
      </c>
      <c r="B88" s="241"/>
      <c r="C88" s="162">
        <v>15</v>
      </c>
      <c r="D88" s="163">
        <v>13</v>
      </c>
      <c r="E88" s="163">
        <v>12</v>
      </c>
      <c r="F88" s="163">
        <v>12</v>
      </c>
      <c r="G88" s="163">
        <v>13</v>
      </c>
      <c r="H88" s="163">
        <v>11</v>
      </c>
      <c r="I88" s="163">
        <v>12</v>
      </c>
      <c r="J88" s="163">
        <v>11</v>
      </c>
      <c r="K88" s="163">
        <v>10</v>
      </c>
      <c r="L88" s="163">
        <v>2</v>
      </c>
      <c r="M88" s="242">
        <f>SUM(C88:L88)</f>
        <v>111</v>
      </c>
      <c r="N88" s="243"/>
      <c r="O88" s="243"/>
      <c r="P88" s="243"/>
      <c r="Q88" s="243"/>
      <c r="R88" s="244"/>
      <c r="S88" s="245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7"/>
    </row>
    <row r="89" spans="1:30" s="44" customFormat="1" x14ac:dyDescent="0.25">
      <c r="A89" s="9" t="s">
        <v>138</v>
      </c>
      <c r="B89" s="10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66"/>
    </row>
    <row r="90" spans="1:30" s="44" customFormat="1" x14ac:dyDescent="0.2">
      <c r="A90" s="141" t="s">
        <v>335</v>
      </c>
      <c r="B90" s="140" t="s">
        <v>391</v>
      </c>
      <c r="C90" s="51"/>
      <c r="D90" s="52"/>
      <c r="E90" s="52"/>
      <c r="F90" s="52"/>
      <c r="G90" s="52"/>
      <c r="H90" s="52" t="s">
        <v>132</v>
      </c>
      <c r="I90" s="52" t="s">
        <v>111</v>
      </c>
      <c r="J90" s="52"/>
      <c r="K90" s="52"/>
      <c r="L90" s="52"/>
      <c r="M90" s="51"/>
      <c r="N90" s="52"/>
      <c r="O90" s="52"/>
      <c r="P90" s="53">
        <v>2</v>
      </c>
      <c r="Q90" s="54">
        <v>3</v>
      </c>
      <c r="R90" s="142" t="s">
        <v>139</v>
      </c>
      <c r="S90" s="51" t="s">
        <v>124</v>
      </c>
      <c r="T90" s="138" t="s">
        <v>316</v>
      </c>
      <c r="U90" s="143" t="s">
        <v>317</v>
      </c>
      <c r="V90" s="87" t="s">
        <v>124</v>
      </c>
      <c r="W90" s="136" t="s">
        <v>392</v>
      </c>
      <c r="X90" s="144" t="s">
        <v>393</v>
      </c>
      <c r="Y90" s="88" t="s">
        <v>84</v>
      </c>
      <c r="Z90" s="145" t="s">
        <v>261</v>
      </c>
      <c r="AA90" s="83" t="s">
        <v>262</v>
      </c>
      <c r="AB90" s="137" t="s">
        <v>318</v>
      </c>
      <c r="AC90" s="78" t="s">
        <v>320</v>
      </c>
      <c r="AD90" s="146" t="s">
        <v>394</v>
      </c>
    </row>
    <row r="91" spans="1:30" s="44" customFormat="1" x14ac:dyDescent="0.25">
      <c r="A91" s="141" t="s">
        <v>336</v>
      </c>
      <c r="B91" s="140" t="s">
        <v>14</v>
      </c>
      <c r="C91" s="51"/>
      <c r="D91" s="52"/>
      <c r="E91" s="52"/>
      <c r="F91" s="52"/>
      <c r="G91" s="52"/>
      <c r="H91" s="52"/>
      <c r="I91" s="52"/>
      <c r="J91" s="52" t="s">
        <v>132</v>
      </c>
      <c r="K91" s="52" t="s">
        <v>111</v>
      </c>
      <c r="L91" s="52"/>
      <c r="M91" s="51"/>
      <c r="N91" s="52"/>
      <c r="O91" s="52"/>
      <c r="P91" s="53">
        <v>2</v>
      </c>
      <c r="Q91" s="54">
        <v>3</v>
      </c>
      <c r="R91" s="142" t="s">
        <v>139</v>
      </c>
      <c r="S91" s="51" t="s">
        <v>124</v>
      </c>
      <c r="T91" s="138" t="s">
        <v>325</v>
      </c>
      <c r="U91" s="143" t="s">
        <v>326</v>
      </c>
      <c r="V91" s="87" t="s">
        <v>124</v>
      </c>
      <c r="W91" s="136" t="s">
        <v>335</v>
      </c>
      <c r="X91" s="147" t="s">
        <v>391</v>
      </c>
      <c r="Y91" s="88" t="s">
        <v>84</v>
      </c>
      <c r="Z91" s="134" t="s">
        <v>289</v>
      </c>
      <c r="AA91" s="83" t="s">
        <v>290</v>
      </c>
      <c r="AB91" s="137" t="s">
        <v>318</v>
      </c>
      <c r="AC91" s="78" t="s">
        <v>320</v>
      </c>
      <c r="AD91" s="146" t="s">
        <v>24</v>
      </c>
    </row>
    <row r="92" spans="1:30" s="44" customFormat="1" x14ac:dyDescent="0.25">
      <c r="A92" s="209" t="s">
        <v>120</v>
      </c>
      <c r="B92" s="210"/>
      <c r="C92" s="61">
        <f>SUMIF(C90:C91,"=x",$M90:$M91)+SUMIF(C90:C91,"=x",$N90:$N91)+SUMIF(C90:C91,"=x",$O90:$O91)+SUMIF(C90:C91,"=x",$P90:$P91)</f>
        <v>0</v>
      </c>
      <c r="D92" s="62">
        <f t="shared" ref="D92:L92" si="22">SUMIF(D90:D91,"=x",$M90:$M91)+SUMIF(D90:D91,"=x",$N90:$N91)+SUMIF(D90:D91,"=x",$O90:$O91)+SUMIF(D90:D91,"=x",$P90:$P91)</f>
        <v>0</v>
      </c>
      <c r="E92" s="62">
        <f t="shared" si="22"/>
        <v>0</v>
      </c>
      <c r="F92" s="62">
        <f t="shared" si="22"/>
        <v>0</v>
      </c>
      <c r="G92" s="62">
        <f t="shared" si="22"/>
        <v>0</v>
      </c>
      <c r="H92" s="62">
        <f t="shared" si="22"/>
        <v>0</v>
      </c>
      <c r="I92" s="62">
        <f t="shared" si="22"/>
        <v>2</v>
      </c>
      <c r="J92" s="62">
        <f t="shared" si="22"/>
        <v>0</v>
      </c>
      <c r="K92" s="62">
        <f t="shared" si="22"/>
        <v>2</v>
      </c>
      <c r="L92" s="62">
        <f t="shared" si="22"/>
        <v>0</v>
      </c>
      <c r="M92" s="211">
        <f>SUM(C92:L92)</f>
        <v>4</v>
      </c>
      <c r="N92" s="212"/>
      <c r="O92" s="212"/>
      <c r="P92" s="212"/>
      <c r="Q92" s="212"/>
      <c r="R92" s="213"/>
      <c r="S92" s="214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6"/>
    </row>
    <row r="93" spans="1:30" s="44" customFormat="1" x14ac:dyDescent="0.25">
      <c r="A93" s="200" t="s">
        <v>121</v>
      </c>
      <c r="B93" s="201"/>
      <c r="C93" s="63">
        <f t="shared" ref="C93:L93" si="23">SUMIF(C90:C91,"=x",$Q90:$Q91)</f>
        <v>0</v>
      </c>
      <c r="D93" s="64">
        <f t="shared" si="23"/>
        <v>0</v>
      </c>
      <c r="E93" s="64">
        <f t="shared" si="23"/>
        <v>0</v>
      </c>
      <c r="F93" s="64">
        <f t="shared" si="23"/>
        <v>0</v>
      </c>
      <c r="G93" s="64">
        <f t="shared" si="23"/>
        <v>0</v>
      </c>
      <c r="H93" s="64">
        <f t="shared" si="23"/>
        <v>0</v>
      </c>
      <c r="I93" s="64">
        <f t="shared" si="23"/>
        <v>3</v>
      </c>
      <c r="J93" s="64">
        <f t="shared" si="23"/>
        <v>0</v>
      </c>
      <c r="K93" s="64">
        <f t="shared" si="23"/>
        <v>3</v>
      </c>
      <c r="L93" s="65">
        <f t="shared" si="23"/>
        <v>0</v>
      </c>
      <c r="M93" s="202">
        <f>SUM(C93:L93)</f>
        <v>6</v>
      </c>
      <c r="N93" s="203"/>
      <c r="O93" s="203"/>
      <c r="P93" s="203"/>
      <c r="Q93" s="203"/>
      <c r="R93" s="204"/>
      <c r="S93" s="197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9"/>
    </row>
    <row r="94" spans="1:30" s="44" customFormat="1" x14ac:dyDescent="0.25">
      <c r="A94" s="192" t="s">
        <v>122</v>
      </c>
      <c r="B94" s="229"/>
      <c r="C94" s="66">
        <f t="shared" ref="C94:L94" si="24">SUMPRODUCT(--(C90:C91="x"),--($R90:$R91="K(5)"))</f>
        <v>0</v>
      </c>
      <c r="D94" s="67">
        <f t="shared" si="24"/>
        <v>0</v>
      </c>
      <c r="E94" s="67">
        <f t="shared" si="24"/>
        <v>0</v>
      </c>
      <c r="F94" s="67">
        <f t="shared" si="24"/>
        <v>0</v>
      </c>
      <c r="G94" s="67">
        <f t="shared" si="24"/>
        <v>0</v>
      </c>
      <c r="H94" s="67">
        <f t="shared" si="24"/>
        <v>0</v>
      </c>
      <c r="I94" s="67">
        <f t="shared" si="24"/>
        <v>0</v>
      </c>
      <c r="J94" s="67">
        <f t="shared" si="24"/>
        <v>0</v>
      </c>
      <c r="K94" s="67">
        <f t="shared" si="24"/>
        <v>0</v>
      </c>
      <c r="L94" s="103">
        <f t="shared" si="24"/>
        <v>0</v>
      </c>
      <c r="M94" s="194">
        <f>SUM(C94:L94)</f>
        <v>0</v>
      </c>
      <c r="N94" s="195"/>
      <c r="O94" s="195"/>
      <c r="P94" s="195"/>
      <c r="Q94" s="195"/>
      <c r="R94" s="196"/>
      <c r="S94" s="237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9"/>
    </row>
    <row r="95" spans="1:30" s="44" customFormat="1" x14ac:dyDescent="0.2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3"/>
      <c r="S95" s="31"/>
      <c r="T95" s="32"/>
      <c r="U95" s="32"/>
      <c r="V95" s="31"/>
      <c r="W95" s="32"/>
      <c r="X95" s="32"/>
      <c r="Y95" s="31"/>
      <c r="Z95" s="31"/>
      <c r="AA95" s="31"/>
      <c r="AB95" s="31"/>
      <c r="AC95" s="31"/>
    </row>
    <row r="96" spans="1:30" s="44" customFormat="1" x14ac:dyDescent="0.2">
      <c r="A96" s="44" t="s">
        <v>372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3"/>
      <c r="S96" s="31"/>
      <c r="T96" s="32"/>
      <c r="U96" s="32"/>
      <c r="V96" s="31"/>
      <c r="W96" s="32"/>
      <c r="X96" s="32"/>
      <c r="Y96" s="31"/>
      <c r="Z96" s="31"/>
      <c r="AA96" s="31"/>
      <c r="AB96" s="31"/>
      <c r="AC96" s="31"/>
    </row>
    <row r="98" spans="1:20" x14ac:dyDescent="0.2">
      <c r="A98" s="112" t="s">
        <v>100</v>
      </c>
    </row>
    <row r="99" spans="1:20" x14ac:dyDescent="0.2">
      <c r="A99" s="32" t="s">
        <v>140</v>
      </c>
    </row>
    <row r="100" spans="1:20" x14ac:dyDescent="0.2">
      <c r="A100" s="32" t="s">
        <v>141</v>
      </c>
      <c r="E100" s="113"/>
    </row>
    <row r="101" spans="1:20" x14ac:dyDescent="0.2">
      <c r="A101" s="32"/>
      <c r="E101" s="113"/>
    </row>
    <row r="102" spans="1:20" x14ac:dyDescent="0.2">
      <c r="A102" s="112" t="s">
        <v>101</v>
      </c>
    </row>
    <row r="103" spans="1:20" x14ac:dyDescent="0.2">
      <c r="A103" s="32" t="s">
        <v>142</v>
      </c>
    </row>
    <row r="104" spans="1:20" x14ac:dyDescent="0.2">
      <c r="A104" s="32" t="s">
        <v>143</v>
      </c>
    </row>
    <row r="105" spans="1:20" x14ac:dyDescent="0.2">
      <c r="A105" s="32" t="s">
        <v>144</v>
      </c>
      <c r="T105" s="114"/>
    </row>
    <row r="106" spans="1:20" x14ac:dyDescent="0.2">
      <c r="A106" s="32" t="s">
        <v>145</v>
      </c>
    </row>
    <row r="107" spans="1:20" x14ac:dyDescent="0.2">
      <c r="A107" s="32"/>
    </row>
    <row r="109" spans="1:20" x14ac:dyDescent="0.2">
      <c r="A109" s="112" t="s">
        <v>146</v>
      </c>
    </row>
    <row r="110" spans="1:20" x14ac:dyDescent="0.2">
      <c r="A110" s="32" t="s">
        <v>147</v>
      </c>
    </row>
    <row r="111" spans="1:20" x14ac:dyDescent="0.2">
      <c r="A111" s="32" t="s">
        <v>148</v>
      </c>
    </row>
    <row r="112" spans="1:20" x14ac:dyDescent="0.2">
      <c r="A112" s="32" t="s">
        <v>149</v>
      </c>
    </row>
    <row r="113" spans="1:1" x14ac:dyDescent="0.2">
      <c r="A113" s="32" t="s">
        <v>150</v>
      </c>
    </row>
    <row r="115" spans="1:1" x14ac:dyDescent="0.2">
      <c r="A115" s="112" t="s">
        <v>151</v>
      </c>
    </row>
    <row r="116" spans="1:1" x14ac:dyDescent="0.2">
      <c r="A116" s="115" t="s">
        <v>152</v>
      </c>
    </row>
    <row r="117" spans="1:1" x14ac:dyDescent="0.2">
      <c r="A117" s="116" t="s">
        <v>153</v>
      </c>
    </row>
    <row r="118" spans="1:1" x14ac:dyDescent="0.2">
      <c r="A118" s="32" t="s">
        <v>154</v>
      </c>
    </row>
  </sheetData>
  <mergeCells count="89">
    <mergeCell ref="A94:B94"/>
    <mergeCell ref="M94:R94"/>
    <mergeCell ref="S94:AD94"/>
    <mergeCell ref="A92:B92"/>
    <mergeCell ref="M92:R92"/>
    <mergeCell ref="S92:AD92"/>
    <mergeCell ref="A93:B93"/>
    <mergeCell ref="M93:R93"/>
    <mergeCell ref="S93:AD93"/>
    <mergeCell ref="A87:B87"/>
    <mergeCell ref="M87:R87"/>
    <mergeCell ref="S87:AD87"/>
    <mergeCell ref="A88:B88"/>
    <mergeCell ref="M88:R88"/>
    <mergeCell ref="S88:AD88"/>
    <mergeCell ref="A86:B86"/>
    <mergeCell ref="M86:R86"/>
    <mergeCell ref="S86:AD86"/>
    <mergeCell ref="A78:B78"/>
    <mergeCell ref="M78:R78"/>
    <mergeCell ref="S78:AD78"/>
    <mergeCell ref="A81:B81"/>
    <mergeCell ref="M81:R81"/>
    <mergeCell ref="A82:B82"/>
    <mergeCell ref="M82:R82"/>
    <mergeCell ref="A83:B83"/>
    <mergeCell ref="M83:R83"/>
    <mergeCell ref="A85:B85"/>
    <mergeCell ref="M85:R85"/>
    <mergeCell ref="S85:AD85"/>
    <mergeCell ref="A77:B77"/>
    <mergeCell ref="M77:R77"/>
    <mergeCell ref="S77:AD77"/>
    <mergeCell ref="A64:B64"/>
    <mergeCell ref="M64:R64"/>
    <mergeCell ref="A67:B67"/>
    <mergeCell ref="M67:R67"/>
    <mergeCell ref="A68:B68"/>
    <mergeCell ref="M68:R68"/>
    <mergeCell ref="A69:B69"/>
    <mergeCell ref="M69:R69"/>
    <mergeCell ref="A76:B76"/>
    <mergeCell ref="M76:R76"/>
    <mergeCell ref="S76:AD76"/>
    <mergeCell ref="A61:B61"/>
    <mergeCell ref="M61:R61"/>
    <mergeCell ref="A62:B62"/>
    <mergeCell ref="M62:R62"/>
    <mergeCell ref="A63:B63"/>
    <mergeCell ref="M63:R63"/>
    <mergeCell ref="A26:B26"/>
    <mergeCell ref="M26:R26"/>
    <mergeCell ref="S26:AD26"/>
    <mergeCell ref="A27:B27"/>
    <mergeCell ref="M27:R27"/>
    <mergeCell ref="S27:AD27"/>
    <mergeCell ref="A20:B20"/>
    <mergeCell ref="M20:R20"/>
    <mergeCell ref="S20:AD20"/>
    <mergeCell ref="A25:B25"/>
    <mergeCell ref="M25:R25"/>
    <mergeCell ref="S25:AD25"/>
    <mergeCell ref="A18:B18"/>
    <mergeCell ref="M18:R18"/>
    <mergeCell ref="S18:AD18"/>
    <mergeCell ref="A19:B19"/>
    <mergeCell ref="M19:R19"/>
    <mergeCell ref="S19:AD19"/>
    <mergeCell ref="AC4:AC5"/>
    <mergeCell ref="AD4:AD5"/>
    <mergeCell ref="A9:B9"/>
    <mergeCell ref="M9:R9"/>
    <mergeCell ref="S9:AD9"/>
    <mergeCell ref="S4:U4"/>
    <mergeCell ref="V4:X4"/>
    <mergeCell ref="Y4:AA4"/>
    <mergeCell ref="AB4:AB5"/>
    <mergeCell ref="A4:A5"/>
    <mergeCell ref="B4:B5"/>
    <mergeCell ref="C4:L4"/>
    <mergeCell ref="M4:P4"/>
    <mergeCell ref="Q4:Q5"/>
    <mergeCell ref="R4:R5"/>
    <mergeCell ref="A11:B11"/>
    <mergeCell ref="M11:R11"/>
    <mergeCell ref="S11:AD11"/>
    <mergeCell ref="A10:B10"/>
    <mergeCell ref="M10:R10"/>
    <mergeCell ref="S10:AD10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OTAK_biológiatanár</vt:lpstr>
      <vt:lpstr>lista</vt:lpstr>
      <vt:lpstr>OTAK_biológiatanár_TTK</vt:lpstr>
      <vt:lpstr>OTAK_biológiatanár_TTK!Nyomtatási_terület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Nagypál Emma</cp:lastModifiedBy>
  <cp:lastPrinted>2019-06-13T15:27:05Z</cp:lastPrinted>
  <dcterms:created xsi:type="dcterms:W3CDTF">2019-06-10T15:44:25Z</dcterms:created>
  <dcterms:modified xsi:type="dcterms:W3CDTF">2025-05-08T08:09:15Z</dcterms:modified>
</cp:coreProperties>
</file>