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pradora\Desktop\"/>
    </mc:Choice>
  </mc:AlternateContent>
  <xr:revisionPtr revIDLastSave="0" documentId="13_ncr:1_{54CEFF63-F9BA-4E78-9073-97EE504419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özös" sheetId="6" r:id="rId1"/>
    <sheet name="Csillagászat" sheetId="8" r:id="rId2"/>
    <sheet name="Geofizika" sheetId="10" r:id="rId3"/>
    <sheet name="Geográfia" sheetId="14" r:id="rId4"/>
    <sheet name="Geológia" sheetId="16" r:id="rId5"/>
    <sheet name="Meteorológia" sheetId="12" r:id="rId6"/>
    <sheet name="Térképészet és geoinformatika" sheetId="18" r:id="rId7"/>
    <sheet name="szaknyelvi ismeretek" sheetId="19" r:id="rId8"/>
  </sheets>
  <definedNames>
    <definedName name="_xlnm._FilterDatabase" localSheetId="0" hidden="1">Közös!$A$6:$IQ$160</definedName>
    <definedName name="_xlnm._FilterDatabase" localSheetId="6" hidden="1">'Térképészet és geoinformatika'!$A$8:$AA$67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3" i="18" l="1"/>
  <c r="G63" i="18"/>
  <c r="F63" i="18"/>
  <c r="E63" i="18"/>
  <c r="D63" i="18"/>
  <c r="C63" i="18"/>
  <c r="H62" i="18"/>
  <c r="G62" i="18"/>
  <c r="F62" i="18"/>
  <c r="E62" i="18"/>
  <c r="D62" i="18"/>
  <c r="C62" i="18"/>
  <c r="G59" i="18"/>
  <c r="F59" i="18"/>
  <c r="G58" i="18"/>
  <c r="F58" i="18"/>
  <c r="H55" i="18"/>
  <c r="G55" i="18"/>
  <c r="F55" i="18"/>
  <c r="E55" i="18"/>
  <c r="D53" i="18"/>
  <c r="C53" i="18"/>
  <c r="H40" i="18"/>
  <c r="G40" i="18"/>
  <c r="F40" i="18"/>
  <c r="E40" i="18"/>
  <c r="D40" i="18"/>
  <c r="D67" i="18" s="1"/>
  <c r="C40" i="18"/>
  <c r="H39" i="18"/>
  <c r="H66" i="18" s="1"/>
  <c r="G39" i="18"/>
  <c r="F39" i="18"/>
  <c r="E39" i="18"/>
  <c r="D39" i="18"/>
  <c r="C39" i="18"/>
  <c r="C66" i="18" s="1"/>
  <c r="H38" i="18"/>
  <c r="H65" i="18" s="1"/>
  <c r="G38" i="18"/>
  <c r="F38" i="18"/>
  <c r="E38" i="18"/>
  <c r="E65" i="18" s="1"/>
  <c r="D38" i="18"/>
  <c r="C38" i="18"/>
  <c r="H60" i="16"/>
  <c r="G60" i="16"/>
  <c r="F60" i="16"/>
  <c r="E60" i="16"/>
  <c r="D60" i="16"/>
  <c r="C60" i="16"/>
  <c r="G59" i="16"/>
  <c r="F59" i="16"/>
  <c r="E59" i="16"/>
  <c r="D59" i="16"/>
  <c r="C59" i="16"/>
  <c r="H56" i="16" a="1"/>
  <c r="H56" i="16" s="1"/>
  <c r="G56" i="16" a="1"/>
  <c r="G56" i="16" s="1"/>
  <c r="F56" i="16" a="1"/>
  <c r="F56" i="16" s="1"/>
  <c r="E56" i="16" a="1"/>
  <c r="E56" i="16" s="1"/>
  <c r="D56" i="16" a="1"/>
  <c r="D56" i="16" s="1"/>
  <c r="C56" i="16" a="1"/>
  <c r="C56" i="16" s="1"/>
  <c r="G54" i="16"/>
  <c r="F54" i="16"/>
  <c r="E54" i="16"/>
  <c r="D54" i="16"/>
  <c r="C54" i="16"/>
  <c r="H43" i="16" a="1"/>
  <c r="H43" i="16" s="1"/>
  <c r="G43" i="16" a="1"/>
  <c r="G43" i="16" s="1"/>
  <c r="F43" i="16" a="1"/>
  <c r="F43" i="16" s="1"/>
  <c r="E43" i="16" a="1"/>
  <c r="E43" i="16" s="1"/>
  <c r="D43" i="16" a="1"/>
  <c r="D43" i="16" s="1"/>
  <c r="C43" i="16" a="1"/>
  <c r="C43" i="16" s="1"/>
  <c r="H42" i="16"/>
  <c r="H68" i="16" s="1"/>
  <c r="G42" i="16"/>
  <c r="F42" i="16"/>
  <c r="F68" i="16" s="1"/>
  <c r="E42" i="16"/>
  <c r="D42" i="16"/>
  <c r="C42" i="16"/>
  <c r="H41" i="16"/>
  <c r="H67" i="16" s="1"/>
  <c r="G41" i="16"/>
  <c r="F41" i="16"/>
  <c r="E41" i="16"/>
  <c r="D41" i="16"/>
  <c r="C41" i="16"/>
  <c r="I81" i="14"/>
  <c r="H71" i="14"/>
  <c r="G71" i="14"/>
  <c r="F71" i="14"/>
  <c r="E71" i="14"/>
  <c r="D71" i="14"/>
  <c r="C71" i="14"/>
  <c r="H64" i="14"/>
  <c r="G64" i="14"/>
  <c r="F64" i="14"/>
  <c r="E64" i="14"/>
  <c r="D64" i="14"/>
  <c r="C64" i="14"/>
  <c r="H46" i="14" a="1"/>
  <c r="H46" i="14" s="1"/>
  <c r="G46" i="14" a="1"/>
  <c r="G46" i="14" s="1"/>
  <c r="F46" i="14" a="1"/>
  <c r="F46" i="14" s="1"/>
  <c r="E46" i="14" a="1"/>
  <c r="E46" i="14" s="1"/>
  <c r="D46" i="14" a="1"/>
  <c r="D46" i="14" s="1"/>
  <c r="C46" i="14" a="1"/>
  <c r="C46" i="14" s="1"/>
  <c r="H45" i="14"/>
  <c r="G45" i="14"/>
  <c r="F45" i="14"/>
  <c r="E45" i="14"/>
  <c r="D45" i="14"/>
  <c r="C45" i="14"/>
  <c r="H44" i="14"/>
  <c r="G44" i="14"/>
  <c r="F44" i="14"/>
  <c r="E44" i="14"/>
  <c r="D44" i="14"/>
  <c r="C44" i="14"/>
  <c r="H39" i="14" a="1"/>
  <c r="H39" i="14" s="1"/>
  <c r="G39" i="14" a="1"/>
  <c r="G39" i="14" s="1"/>
  <c r="F39" i="14" a="1"/>
  <c r="F39" i="14" s="1"/>
  <c r="E39" i="14" a="1"/>
  <c r="E39" i="14" s="1"/>
  <c r="D39" i="14" a="1"/>
  <c r="D39" i="14" s="1"/>
  <c r="C39" i="14" a="1"/>
  <c r="C39" i="14" s="1"/>
  <c r="H38" i="14"/>
  <c r="G38" i="14"/>
  <c r="F38" i="14"/>
  <c r="E38" i="14"/>
  <c r="D38" i="14"/>
  <c r="C38" i="14"/>
  <c r="H37" i="14"/>
  <c r="G37" i="14"/>
  <c r="F37" i="14"/>
  <c r="E37" i="14"/>
  <c r="D37" i="14"/>
  <c r="C37" i="14"/>
  <c r="H26" i="14" a="1"/>
  <c r="H26" i="14" s="1"/>
  <c r="G26" i="14" a="1"/>
  <c r="G26" i="14" s="1"/>
  <c r="F26" i="14" a="1"/>
  <c r="F26" i="14" s="1"/>
  <c r="E26" i="14" a="1"/>
  <c r="E26" i="14" s="1"/>
  <c r="D26" i="14" a="1"/>
  <c r="D26" i="14" s="1"/>
  <c r="C26" i="14" a="1"/>
  <c r="C26" i="14" s="1"/>
  <c r="H25" i="14"/>
  <c r="G25" i="14"/>
  <c r="F25" i="14"/>
  <c r="E25" i="14"/>
  <c r="D25" i="14"/>
  <c r="C25" i="14"/>
  <c r="H24" i="14"/>
  <c r="G24" i="14"/>
  <c r="F24" i="14"/>
  <c r="E24" i="14"/>
  <c r="D24" i="14"/>
  <c r="C24" i="14"/>
  <c r="H18" i="14" a="1"/>
  <c r="H18" i="14" s="1"/>
  <c r="G18" i="14" a="1"/>
  <c r="G18" i="14" s="1"/>
  <c r="F18" i="14" a="1"/>
  <c r="F18" i="14" s="1"/>
  <c r="E18" i="14" a="1"/>
  <c r="E18" i="14" s="1"/>
  <c r="D18" i="14" a="1"/>
  <c r="D18" i="14" s="1"/>
  <c r="C18" i="14" a="1"/>
  <c r="C18" i="14" s="1"/>
  <c r="H17" i="14"/>
  <c r="G17" i="14"/>
  <c r="F17" i="14"/>
  <c r="E17" i="14"/>
  <c r="D17" i="14"/>
  <c r="C17" i="14"/>
  <c r="H16" i="14"/>
  <c r="G16" i="14"/>
  <c r="F16" i="14"/>
  <c r="E16" i="14"/>
  <c r="D16" i="14"/>
  <c r="C16" i="14"/>
  <c r="H66" i="12"/>
  <c r="G66" i="12"/>
  <c r="E66" i="12"/>
  <c r="D66" i="12"/>
  <c r="C66" i="12"/>
  <c r="H65" i="12"/>
  <c r="G65" i="12"/>
  <c r="F65" i="12"/>
  <c r="E65" i="12"/>
  <c r="D65" i="12"/>
  <c r="C65" i="12"/>
  <c r="H56" i="12"/>
  <c r="G56" i="12"/>
  <c r="F56" i="12"/>
  <c r="E56" i="12"/>
  <c r="D56" i="12"/>
  <c r="C56" i="12"/>
  <c r="H55" i="12"/>
  <c r="G55" i="12"/>
  <c r="F55" i="12"/>
  <c r="E55" i="12"/>
  <c r="D55" i="12"/>
  <c r="C55" i="12"/>
  <c r="H54" i="12"/>
  <c r="G54" i="12"/>
  <c r="F54" i="12"/>
  <c r="E54" i="12"/>
  <c r="D54" i="12"/>
  <c r="C54" i="12"/>
  <c r="H40" i="12"/>
  <c r="G40" i="12"/>
  <c r="F40" i="12"/>
  <c r="E40" i="12"/>
  <c r="D40" i="12"/>
  <c r="C40" i="12"/>
  <c r="H39" i="12"/>
  <c r="G39" i="12"/>
  <c r="F39" i="12"/>
  <c r="E39" i="12"/>
  <c r="D39" i="12"/>
  <c r="C39" i="12"/>
  <c r="H38" i="12"/>
  <c r="G38" i="12"/>
  <c r="F38" i="12"/>
  <c r="E38" i="12"/>
  <c r="D38" i="12"/>
  <c r="C38" i="12"/>
  <c r="H27" i="12"/>
  <c r="G27" i="12"/>
  <c r="F27" i="12"/>
  <c r="E27" i="12"/>
  <c r="D27" i="12"/>
  <c r="C27" i="12"/>
  <c r="H26" i="12"/>
  <c r="G26" i="12"/>
  <c r="F26" i="12"/>
  <c r="E26" i="12"/>
  <c r="D26" i="12"/>
  <c r="C26" i="12"/>
  <c r="H25" i="12"/>
  <c r="G25" i="12"/>
  <c r="F25" i="12"/>
  <c r="E25" i="12"/>
  <c r="D25" i="12"/>
  <c r="C25" i="12"/>
  <c r="H56" i="10" a="1"/>
  <c r="H56" i="10" s="1"/>
  <c r="H60" i="10" s="1"/>
  <c r="G56" i="10" a="1"/>
  <c r="G56" i="10" s="1"/>
  <c r="G60" i="10" s="1"/>
  <c r="F56" i="10" a="1"/>
  <c r="F56" i="10" s="1"/>
  <c r="F60" i="10" s="1"/>
  <c r="E56" i="10" a="1"/>
  <c r="E56" i="10" s="1"/>
  <c r="D56" i="10" a="1"/>
  <c r="D56" i="10" s="1"/>
  <c r="C56" i="10" a="1"/>
  <c r="C56" i="10" s="1"/>
  <c r="H55" i="10"/>
  <c r="G55" i="10"/>
  <c r="F55" i="10"/>
  <c r="E55" i="10"/>
  <c r="D55" i="10"/>
  <c r="C55" i="10"/>
  <c r="H54" i="10"/>
  <c r="G54" i="10"/>
  <c r="F54" i="10"/>
  <c r="E54" i="10"/>
  <c r="D54" i="10"/>
  <c r="C54" i="10"/>
  <c r="H39" i="10" a="1"/>
  <c r="H39" i="10" s="1"/>
  <c r="G39" i="10" a="1"/>
  <c r="G39" i="10" s="1"/>
  <c r="F39" i="10" a="1"/>
  <c r="F39" i="10" s="1"/>
  <c r="E39" i="10" a="1"/>
  <c r="E39" i="10" s="1"/>
  <c r="D39" i="10" a="1"/>
  <c r="D39" i="10" s="1"/>
  <c r="C39" i="10" a="1"/>
  <c r="C39" i="10" s="1"/>
  <c r="H38" i="10"/>
  <c r="G38" i="10"/>
  <c r="F38" i="10"/>
  <c r="E38" i="10"/>
  <c r="D38" i="10"/>
  <c r="C38" i="10"/>
  <c r="H37" i="10"/>
  <c r="G37" i="10"/>
  <c r="F37" i="10"/>
  <c r="E37" i="10"/>
  <c r="D37" i="10"/>
  <c r="C37" i="10"/>
  <c r="H24" i="10" a="1"/>
  <c r="H24" i="10" s="1"/>
  <c r="G24" i="10" a="1"/>
  <c r="G24" i="10" s="1"/>
  <c r="F24" i="10" a="1"/>
  <c r="F24" i="10" s="1"/>
  <c r="E24" i="10" a="1"/>
  <c r="E24" i="10" s="1"/>
  <c r="D24" i="10" a="1"/>
  <c r="D24" i="10" s="1"/>
  <c r="C24" i="10" a="1"/>
  <c r="C24" i="10" s="1"/>
  <c r="H23" i="10"/>
  <c r="G23" i="10"/>
  <c r="F23" i="10"/>
  <c r="E23" i="10"/>
  <c r="D23" i="10"/>
  <c r="C23" i="10"/>
  <c r="H22" i="10"/>
  <c r="G22" i="10"/>
  <c r="F22" i="10"/>
  <c r="E22" i="10"/>
  <c r="D22" i="10"/>
  <c r="C22" i="10"/>
  <c r="H60" i="8"/>
  <c r="G60" i="8"/>
  <c r="F60" i="8"/>
  <c r="E60" i="8"/>
  <c r="D60" i="8"/>
  <c r="C60" i="8"/>
  <c r="G59" i="8"/>
  <c r="F59" i="8"/>
  <c r="E59" i="8"/>
  <c r="D59" i="8"/>
  <c r="C59" i="8"/>
  <c r="H51" i="8" a="1"/>
  <c r="H51" i="8" s="1"/>
  <c r="G51" i="8" a="1"/>
  <c r="G51" i="8" s="1"/>
  <c r="F51" i="8" a="1"/>
  <c r="F51" i="8" s="1"/>
  <c r="E51" i="8" a="1"/>
  <c r="E51" i="8" s="1"/>
  <c r="D51" i="8" a="1"/>
  <c r="D51" i="8" s="1"/>
  <c r="C51" i="8" a="1"/>
  <c r="C51" i="8" s="1"/>
  <c r="H50" i="8"/>
  <c r="G50" i="8"/>
  <c r="F50" i="8"/>
  <c r="E50" i="8"/>
  <c r="D50" i="8"/>
  <c r="C50" i="8"/>
  <c r="G49" i="8"/>
  <c r="F49" i="8"/>
  <c r="E49" i="8"/>
  <c r="D49" i="8"/>
  <c r="C49" i="8"/>
  <c r="H43" i="8" a="1"/>
  <c r="H43" i="8" s="1"/>
  <c r="G43" i="8" a="1"/>
  <c r="G43" i="8" s="1"/>
  <c r="F43" i="8" a="1"/>
  <c r="F43" i="8" s="1"/>
  <c r="E43" i="8" a="1"/>
  <c r="E43" i="8" s="1"/>
  <c r="D43" i="8" a="1"/>
  <c r="D43" i="8" s="1"/>
  <c r="C43" i="8" a="1"/>
  <c r="C43" i="8" s="1"/>
  <c r="H42" i="8"/>
  <c r="G42" i="8"/>
  <c r="F42" i="8"/>
  <c r="E42" i="8"/>
  <c r="D42" i="8"/>
  <c r="C42" i="8"/>
  <c r="H41" i="8"/>
  <c r="G41" i="8"/>
  <c r="F41" i="8"/>
  <c r="E41" i="8"/>
  <c r="D41" i="8"/>
  <c r="C41" i="8"/>
  <c r="H25" i="8" a="1"/>
  <c r="H25" i="8" s="1"/>
  <c r="G25" i="8" a="1"/>
  <c r="G25" i="8" s="1"/>
  <c r="F25" i="8" a="1"/>
  <c r="F25" i="8" s="1"/>
  <c r="E25" i="8" a="1"/>
  <c r="E25" i="8" s="1"/>
  <c r="D25" i="8" a="1"/>
  <c r="D25" i="8" s="1"/>
  <c r="C25" i="8" a="1"/>
  <c r="C25" i="8" s="1"/>
  <c r="H24" i="8"/>
  <c r="G24" i="8"/>
  <c r="F24" i="8"/>
  <c r="E24" i="8"/>
  <c r="D24" i="8"/>
  <c r="C24" i="8"/>
  <c r="H23" i="8"/>
  <c r="G23" i="8"/>
  <c r="F23" i="8"/>
  <c r="E23" i="8"/>
  <c r="D23" i="8"/>
  <c r="C23" i="8"/>
  <c r="H160" i="6" a="1"/>
  <c r="H160" i="6" s="1"/>
  <c r="G160" i="6" a="1"/>
  <c r="G160" i="6" s="1"/>
  <c r="F160" i="6" a="1"/>
  <c r="F160" i="6" s="1"/>
  <c r="E160" i="6" a="1"/>
  <c r="E160" i="6" s="1"/>
  <c r="D160" i="6" a="1"/>
  <c r="D160" i="6" s="1"/>
  <c r="C160" i="6" a="1"/>
  <c r="C160" i="6" s="1"/>
  <c r="C154" i="6" a="1"/>
  <c r="C154" i="6" s="1"/>
  <c r="C152" i="6"/>
  <c r="M107" i="6"/>
  <c r="H75" i="6" a="1"/>
  <c r="H75" i="6" s="1"/>
  <c r="G75" i="6" a="1"/>
  <c r="G75" i="6" s="1"/>
  <c r="F75" i="6" a="1"/>
  <c r="F75" i="6" s="1"/>
  <c r="E75" i="6" a="1"/>
  <c r="E75" i="6" s="1"/>
  <c r="D75" i="6" a="1"/>
  <c r="D75" i="6" s="1"/>
  <c r="C75" i="6" a="1"/>
  <c r="C75" i="6" s="1"/>
  <c r="H74" i="6"/>
  <c r="G74" i="6"/>
  <c r="F74" i="6"/>
  <c r="E74" i="6"/>
  <c r="D74" i="6"/>
  <c r="C74" i="6"/>
  <c r="H73" i="6"/>
  <c r="G73" i="6"/>
  <c r="F73" i="6"/>
  <c r="E73" i="6"/>
  <c r="D73" i="6"/>
  <c r="C73" i="6"/>
  <c r="H63" i="6"/>
  <c r="G63" i="6"/>
  <c r="F63" i="6"/>
  <c r="C63" i="6"/>
  <c r="H61" i="6"/>
  <c r="C61" i="6"/>
  <c r="H23" i="6" a="1"/>
  <c r="H23" i="6" s="1"/>
  <c r="G23" i="6" a="1"/>
  <c r="G23" i="6" s="1"/>
  <c r="F23" i="6" a="1"/>
  <c r="F23" i="6" s="1"/>
  <c r="E23" i="6" a="1"/>
  <c r="E23" i="6" s="1"/>
  <c r="D23" i="6" a="1"/>
  <c r="D23" i="6" s="1"/>
  <c r="C23" i="6" a="1"/>
  <c r="C23" i="6" s="1"/>
  <c r="H22" i="6"/>
  <c r="G22" i="6"/>
  <c r="F22" i="6"/>
  <c r="E22" i="6"/>
  <c r="D22" i="6"/>
  <c r="C22" i="6"/>
  <c r="H21" i="6"/>
  <c r="G21" i="6"/>
  <c r="F21" i="6"/>
  <c r="E21" i="6"/>
  <c r="D21" i="6"/>
  <c r="C21" i="6"/>
  <c r="H14" i="6"/>
  <c r="G14" i="6"/>
  <c r="F14" i="6"/>
  <c r="E14" i="6"/>
  <c r="D14" i="6"/>
  <c r="C14" i="6"/>
  <c r="H13" i="6"/>
  <c r="G13" i="6"/>
  <c r="F13" i="6"/>
  <c r="E13" i="6"/>
  <c r="D13" i="6"/>
  <c r="C13" i="6"/>
  <c r="H12" i="6"/>
  <c r="G12" i="6"/>
  <c r="F12" i="6"/>
  <c r="E12" i="6"/>
  <c r="D12" i="6"/>
  <c r="C12" i="6"/>
  <c r="I58" i="18" l="1"/>
  <c r="G67" i="8"/>
  <c r="G68" i="10"/>
  <c r="G75" i="12"/>
  <c r="E60" i="12"/>
  <c r="E70" i="12" s="1"/>
  <c r="E74" i="12" s="1"/>
  <c r="F68" i="8"/>
  <c r="H73" i="12"/>
  <c r="F74" i="12"/>
  <c r="H75" i="12"/>
  <c r="F60" i="12"/>
  <c r="F67" i="18"/>
  <c r="F164" i="6"/>
  <c r="C68" i="8"/>
  <c r="F55" i="8"/>
  <c r="G67" i="18"/>
  <c r="H66" i="8"/>
  <c r="D68" i="8"/>
  <c r="H68" i="8"/>
  <c r="F68" i="10"/>
  <c r="F73" i="12"/>
  <c r="F75" i="12"/>
  <c r="D65" i="18"/>
  <c r="F66" i="18"/>
  <c r="H67" i="18"/>
  <c r="G66" i="18"/>
  <c r="I53" i="18"/>
  <c r="I38" i="14"/>
  <c r="I62" i="18"/>
  <c r="I63" i="18"/>
  <c r="D66" i="18"/>
  <c r="I59" i="18"/>
  <c r="I27" i="12"/>
  <c r="I56" i="12"/>
  <c r="I66" i="12"/>
  <c r="I60" i="16"/>
  <c r="I59" i="16"/>
  <c r="I16" i="14"/>
  <c r="H69" i="10"/>
  <c r="I41" i="8"/>
  <c r="I39" i="10"/>
  <c r="I23" i="8"/>
  <c r="I59" i="8"/>
  <c r="F67" i="10"/>
  <c r="D68" i="10"/>
  <c r="H68" i="10"/>
  <c r="I26" i="12"/>
  <c r="G74" i="12"/>
  <c r="I38" i="12"/>
  <c r="I40" i="12"/>
  <c r="C60" i="12"/>
  <c r="C71" i="12" s="1"/>
  <c r="C75" i="12" s="1"/>
  <c r="G60" i="12"/>
  <c r="G73" i="12" s="1"/>
  <c r="I17" i="14"/>
  <c r="I37" i="14"/>
  <c r="I39" i="14"/>
  <c r="F67" i="8"/>
  <c r="G68" i="8"/>
  <c r="I38" i="10"/>
  <c r="I55" i="10"/>
  <c r="H74" i="12"/>
  <c r="D60" i="12"/>
  <c r="D71" i="12" s="1"/>
  <c r="D75" i="12" s="1"/>
  <c r="I65" i="12"/>
  <c r="I25" i="14"/>
  <c r="I44" i="14"/>
  <c r="I46" i="14"/>
  <c r="I71" i="14"/>
  <c r="E67" i="18"/>
  <c r="F65" i="18"/>
  <c r="F66" i="8"/>
  <c r="H67" i="8"/>
  <c r="I42" i="8"/>
  <c r="I50" i="8"/>
  <c r="G55" i="8"/>
  <c r="G66" i="8" s="1"/>
  <c r="I60" i="8"/>
  <c r="I37" i="10"/>
  <c r="I39" i="12"/>
  <c r="I24" i="14"/>
  <c r="I45" i="14"/>
  <c r="I64" i="14"/>
  <c r="C65" i="18"/>
  <c r="G65" i="18"/>
  <c r="E66" i="18"/>
  <c r="I40" i="18"/>
  <c r="G67" i="16"/>
  <c r="F67" i="16"/>
  <c r="H65" i="16" a="1"/>
  <c r="H65" i="16" s="1"/>
  <c r="H69" i="16" s="1"/>
  <c r="E65" i="16" a="1"/>
  <c r="E65" i="16" s="1"/>
  <c r="E69" i="16" s="1"/>
  <c r="F65" i="16" a="1"/>
  <c r="F65" i="16" s="1"/>
  <c r="F69" i="16" s="1"/>
  <c r="C65" i="16" a="1"/>
  <c r="C65" i="16" s="1"/>
  <c r="C69" i="16" s="1"/>
  <c r="G65" i="16" a="1"/>
  <c r="G65" i="16" s="1"/>
  <c r="G69" i="16" s="1"/>
  <c r="G68" i="16"/>
  <c r="D64" i="16"/>
  <c r="D68" i="16" s="1"/>
  <c r="G67" i="10"/>
  <c r="D67" i="10"/>
  <c r="H67" i="10"/>
  <c r="I54" i="10"/>
  <c r="G163" i="6"/>
  <c r="E164" i="6"/>
  <c r="H163" i="6"/>
  <c r="E163" i="6"/>
  <c r="G164" i="6"/>
  <c r="I21" i="6"/>
  <c r="I22" i="6"/>
  <c r="I23" i="6"/>
  <c r="I73" i="6"/>
  <c r="F163" i="6"/>
  <c r="H164" i="6"/>
  <c r="I61" i="6"/>
  <c r="E165" i="6"/>
  <c r="I75" i="6"/>
  <c r="F165" i="6"/>
  <c r="I74" i="6"/>
  <c r="G165" i="6"/>
  <c r="H165" i="6"/>
  <c r="I39" i="18"/>
  <c r="I38" i="18"/>
  <c r="C67" i="18"/>
  <c r="I43" i="16"/>
  <c r="E63" i="16"/>
  <c r="E67" i="16" s="1"/>
  <c r="E64" i="16"/>
  <c r="E68" i="16" s="1"/>
  <c r="D65" i="16" a="1"/>
  <c r="D65" i="16" s="1"/>
  <c r="D69" i="16" s="1"/>
  <c r="I42" i="16"/>
  <c r="C63" i="16"/>
  <c r="C64" i="16"/>
  <c r="I41" i="16"/>
  <c r="D63" i="16"/>
  <c r="D67" i="16" s="1"/>
  <c r="I18" i="14"/>
  <c r="I26" i="14"/>
  <c r="C60" i="10"/>
  <c r="C63" i="10" s="1"/>
  <c r="I56" i="10"/>
  <c r="E68" i="8"/>
  <c r="I43" i="8"/>
  <c r="D55" i="8"/>
  <c r="D64" i="8" s="1"/>
  <c r="D67" i="8" s="1"/>
  <c r="F69" i="10"/>
  <c r="D60" i="10"/>
  <c r="D65" i="10" s="1"/>
  <c r="D69" i="10" s="1"/>
  <c r="E55" i="8"/>
  <c r="E66" i="8" s="1"/>
  <c r="I51" i="8"/>
  <c r="I24" i="10"/>
  <c r="G69" i="10"/>
  <c r="E60" i="10"/>
  <c r="E63" i="10" s="1"/>
  <c r="E67" i="10" s="1"/>
  <c r="I24" i="8"/>
  <c r="C55" i="8"/>
  <c r="C63" i="8" s="1"/>
  <c r="I25" i="12"/>
  <c r="D70" i="12"/>
  <c r="D74" i="12" s="1"/>
  <c r="I55" i="12"/>
  <c r="I25" i="8"/>
  <c r="I23" i="10"/>
  <c r="I54" i="12"/>
  <c r="I49" i="8"/>
  <c r="I22" i="10"/>
  <c r="C69" i="12"/>
  <c r="C70" i="12"/>
  <c r="C74" i="12" s="1"/>
  <c r="D69" i="12" l="1"/>
  <c r="D73" i="12" s="1"/>
  <c r="E69" i="12"/>
  <c r="E73" i="12" s="1"/>
  <c r="E71" i="12"/>
  <c r="E75" i="12" s="1"/>
  <c r="I75" i="12" s="1"/>
  <c r="I65" i="18"/>
  <c r="I68" i="8"/>
  <c r="I66" i="18"/>
  <c r="I164" i="6"/>
  <c r="I67" i="18"/>
  <c r="I74" i="12"/>
  <c r="I64" i="16"/>
  <c r="I68" i="16" s="1"/>
  <c r="E64" i="10"/>
  <c r="E68" i="10" s="1"/>
  <c r="I70" i="12"/>
  <c r="I80" i="14"/>
  <c r="I63" i="16"/>
  <c r="I67" i="16" s="1"/>
  <c r="I165" i="6"/>
  <c r="I65" i="16"/>
  <c r="C67" i="16"/>
  <c r="I69" i="16"/>
  <c r="C68" i="16"/>
  <c r="I63" i="10"/>
  <c r="C67" i="10"/>
  <c r="I67" i="10" s="1"/>
  <c r="C66" i="8"/>
  <c r="C64" i="8"/>
  <c r="E65" i="10"/>
  <c r="E69" i="10" s="1"/>
  <c r="C64" i="10"/>
  <c r="C65" i="10"/>
  <c r="I69" i="12"/>
  <c r="I73" i="12" s="1"/>
  <c r="C73" i="12"/>
  <c r="E64" i="8"/>
  <c r="E67" i="8" s="1"/>
  <c r="D63" i="8"/>
  <c r="I63" i="8" s="1"/>
  <c r="I66" i="8" s="1"/>
  <c r="I60" i="10"/>
  <c r="I71" i="12" l="1"/>
  <c r="D66" i="8"/>
  <c r="I65" i="10"/>
  <c r="C69" i="10"/>
  <c r="I69" i="10" s="1"/>
  <c r="I64" i="10"/>
  <c r="C68" i="10"/>
  <c r="I68" i="10" s="1"/>
  <c r="I64" i="8"/>
  <c r="I67" i="8" s="1"/>
  <c r="C67" i="8"/>
</calcChain>
</file>

<file path=xl/sharedStrings.xml><?xml version="1.0" encoding="utf-8"?>
<sst xmlns="http://schemas.openxmlformats.org/spreadsheetml/2006/main" count="2376" uniqueCount="727">
  <si>
    <t>kv</t>
  </si>
  <si>
    <t>ft0matkritm17ga</t>
  </si>
  <si>
    <t>Matematika felzárkóztató kritériumtárgy</t>
  </si>
  <si>
    <t>gy</t>
  </si>
  <si>
    <t>Breuer Hajnalka</t>
  </si>
  <si>
    <t>ft0fizkritf17ga</t>
  </si>
  <si>
    <t>ft0kemkritk17ga</t>
  </si>
  <si>
    <t>Matematika 1 (Elemi analízis 1)</t>
  </si>
  <si>
    <t>Csomós Petra</t>
  </si>
  <si>
    <t>ft1matfol1m17ga</t>
  </si>
  <si>
    <t>ft1fizika1f17ea</t>
  </si>
  <si>
    <t>Fizika (Mechanika és hőtan)</t>
  </si>
  <si>
    <t>ft1matfol2m17ea</t>
  </si>
  <si>
    <t>Matematika 2 (Elemi analízis 2)</t>
  </si>
  <si>
    <t>ft1matfol2m17ga</t>
  </si>
  <si>
    <t xml:space="preserve">Matematika 2 (Elemi analízis 2) </t>
  </si>
  <si>
    <t>ft1fizika1g17ga</t>
  </si>
  <si>
    <t>Fizika 1 (Mechanikai és hőtani gyakorlatok)</t>
  </si>
  <si>
    <t>ft1fizika2f17ea</t>
  </si>
  <si>
    <t xml:space="preserve">Fizika 2 </t>
  </si>
  <si>
    <t>ft1fizika2f17ga</t>
  </si>
  <si>
    <t>ft1fizika2g17ga</t>
  </si>
  <si>
    <t>ft1adatep0g17ga</t>
  </si>
  <si>
    <t>ft1adbkez0t17ga</t>
  </si>
  <si>
    <t xml:space="preserve">Adatbáziskezelés </t>
  </si>
  <si>
    <t>Geoinformatika 1</t>
  </si>
  <si>
    <t>ft1geoinf2g17ga</t>
  </si>
  <si>
    <t>Geoinformatika 2</t>
  </si>
  <si>
    <t>Mari László</t>
  </si>
  <si>
    <t>Matematika geológusoknak</t>
  </si>
  <si>
    <t>Havasi Ágnes</t>
  </si>
  <si>
    <t>Fizika geológusoknak</t>
  </si>
  <si>
    <t>ft2csilla0g17ea</t>
  </si>
  <si>
    <t>Csillagászat</t>
  </si>
  <si>
    <t>Petrovay Kristóf</t>
  </si>
  <si>
    <t>Földfizika</t>
  </si>
  <si>
    <t>Timár Gábor</t>
  </si>
  <si>
    <t>ft2bevtef0g17ea</t>
  </si>
  <si>
    <t>Bevezetés a természetföldrajzba</t>
  </si>
  <si>
    <t>Karátson Dávid</t>
  </si>
  <si>
    <t>ft2bevglg0g17ea</t>
  </si>
  <si>
    <t>Bevezetés a geológiába</t>
  </si>
  <si>
    <t>Pálfy József</t>
  </si>
  <si>
    <t>ft2meteor0g17ea</t>
  </si>
  <si>
    <t>Meteorológia</t>
  </si>
  <si>
    <t>ft2terkis0t17ea</t>
  </si>
  <si>
    <t>Térképismeret</t>
  </si>
  <si>
    <t>Zentai László</t>
  </si>
  <si>
    <t>ft2mermeg0g17ga</t>
  </si>
  <si>
    <t>Mérések és megfigyelések</t>
  </si>
  <si>
    <t>Székely Balázs</t>
  </si>
  <si>
    <t>ft2csitor1g17ea</t>
  </si>
  <si>
    <t>A csillagászat története 1.</t>
  </si>
  <si>
    <t>ft2csitor2g17ea</t>
  </si>
  <si>
    <t>A csillagászat története 2.</t>
  </si>
  <si>
    <t>Távérzékelés</t>
  </si>
  <si>
    <t>Pongrácz Rita</t>
  </si>
  <si>
    <t>ft2eghajl0g17ea</t>
  </si>
  <si>
    <t>Éghajlattan</t>
  </si>
  <si>
    <t>Űrkutatás és gyakorlati alkalmazásai</t>
  </si>
  <si>
    <t>ft2bevasv0g17ga</t>
  </si>
  <si>
    <t>ft2bevkoz0g17ga</t>
  </si>
  <si>
    <t>Sági Tamás</t>
  </si>
  <si>
    <t>Leél-Őssy Szabolcs</t>
  </si>
  <si>
    <t>Bevezetés a földtudományokba</t>
  </si>
  <si>
    <t>Geofizikai folyadékdinamika</t>
  </si>
  <si>
    <t>Galsa Attila</t>
  </si>
  <si>
    <t>Lenkey László</t>
  </si>
  <si>
    <t>Szalai Zoltán</t>
  </si>
  <si>
    <t>negyedidol17em</t>
  </si>
  <si>
    <t>Negyedidőszak-kutatás</t>
  </si>
  <si>
    <t>Horváth Erzsébet</t>
  </si>
  <si>
    <t>terepivulkl17ga</t>
  </si>
  <si>
    <t>Terepi vulkanológia</t>
  </si>
  <si>
    <t>ft2viztud0g17ea</t>
  </si>
  <si>
    <t>Bevezetés a víztudományba</t>
  </si>
  <si>
    <t>Mádlné Szőnyi Judit</t>
  </si>
  <si>
    <t>Víz és szénhidrogén földtan</t>
  </si>
  <si>
    <t>ft2vizszh0g17ga</t>
  </si>
  <si>
    <t>Víz és szénhidrogén földtan gyakorlat</t>
  </si>
  <si>
    <t>Zentainé Czauner Brigitta</t>
  </si>
  <si>
    <t>Fodor László</t>
  </si>
  <si>
    <t>ft2szerft0g17ga</t>
  </si>
  <si>
    <t>Deák-Kövér Szilvia</t>
  </si>
  <si>
    <t>Környezet és műszaki földtan</t>
  </si>
  <si>
    <t>Simon Szilvia</t>
  </si>
  <si>
    <t>ft2szasny0g17ea</t>
  </si>
  <si>
    <t xml:space="preserve">Szilárd ásványi nyersanyagok </t>
  </si>
  <si>
    <t>ft2szasny0g17ga</t>
  </si>
  <si>
    <t>Szilárd ásványi nyersanyagok gyakorlat</t>
  </si>
  <si>
    <t>Vulkanizmus</t>
  </si>
  <si>
    <t>Harangi Szabolcs</t>
  </si>
  <si>
    <t>ft2mokata0g17ga</t>
  </si>
  <si>
    <t>Magyarország karsztos tájai</t>
  </si>
  <si>
    <t>ft2tergeo0g17ga</t>
  </si>
  <si>
    <t>Termálvizek és geotermia</t>
  </si>
  <si>
    <t>ft2melytk0g17ga</t>
  </si>
  <si>
    <t>Bevezetés a mélyföldtani térképezésbe</t>
  </si>
  <si>
    <t>Óceanológia</t>
  </si>
  <si>
    <t>Élet a Földön</t>
  </si>
  <si>
    <t>Ősi Attila</t>
  </si>
  <si>
    <t>Hidrometeorológia</t>
  </si>
  <si>
    <t>ft2infmet0g17la</t>
  </si>
  <si>
    <t>Geoinformatika a meteorológiában</t>
  </si>
  <si>
    <t>Barcza Zoltán</t>
  </si>
  <si>
    <t>ft2metadf0g17la</t>
  </si>
  <si>
    <t>Meteorológiai adatfeldolgozás</t>
  </si>
  <si>
    <t>ft2idoelo0g17ga</t>
  </si>
  <si>
    <t>Az időjárás előrejelzése</t>
  </si>
  <si>
    <t>Soósné Dezső Zsuzsanna</t>
  </si>
  <si>
    <t>ft2metkut0g17ea</t>
  </si>
  <si>
    <t>Aktuális meteorológiai kutatások</t>
  </si>
  <si>
    <t>A meteorológia története</t>
  </si>
  <si>
    <t>Mészáros Róbert</t>
  </si>
  <si>
    <t>Klímaváltozás</t>
  </si>
  <si>
    <t>ft2mikrom0g17ea</t>
  </si>
  <si>
    <t>Mikrometeorológia</t>
  </si>
  <si>
    <t>Weidinger Tamás</t>
  </si>
  <si>
    <t>A térképi ábrázolás alapjai</t>
  </si>
  <si>
    <t>Faragó Imre</t>
  </si>
  <si>
    <t>ft2terepgy0t18ta</t>
  </si>
  <si>
    <t>GPS terepgyakorlat</t>
  </si>
  <si>
    <t>Kovács Béla</t>
  </si>
  <si>
    <t>Informatika a földtudományokban</t>
  </si>
  <si>
    <t>ft2terkis0t17ga</t>
  </si>
  <si>
    <t>Török Zsolt Győző</t>
  </si>
  <si>
    <t>ft4terto0t17ea</t>
  </si>
  <si>
    <t>Térképtörténet</t>
  </si>
  <si>
    <t>Földi és térképi koordinátarendszerek</t>
  </si>
  <si>
    <t>Gede Mátyás</t>
  </si>
  <si>
    <t>ft4folne0t17ea</t>
  </si>
  <si>
    <t>Földrajzi nevek</t>
  </si>
  <si>
    <t>ft4folne0t17ga</t>
  </si>
  <si>
    <t>ft4ttgeo0t17ea</t>
  </si>
  <si>
    <t>Tematikus térképek a geotudományokban</t>
  </si>
  <si>
    <t>Albert Gáspár</t>
  </si>
  <si>
    <t>Sándor Zsolt</t>
  </si>
  <si>
    <t>Leelőssy Ádám</t>
  </si>
  <si>
    <t>Bencze László</t>
  </si>
  <si>
    <t>ft1matfol1m22ea</t>
  </si>
  <si>
    <t>Steinbach Péter</t>
  </si>
  <si>
    <t>ft1ftudmatg22ea</t>
  </si>
  <si>
    <t>Földtudomány matematikai és informatikai alapjai</t>
  </si>
  <si>
    <t>Szijártó Márk</t>
  </si>
  <si>
    <t>Murár-Juhász Lilla</t>
  </si>
  <si>
    <t>ft2folfiz0g22ea</t>
  </si>
  <si>
    <t>ft2taverz0g22ea</t>
  </si>
  <si>
    <t>Ferencz Orsolya</t>
  </si>
  <si>
    <t>ft2urkgya0g22ea</t>
  </si>
  <si>
    <t>ft2bevasv0g22ea</t>
  </si>
  <si>
    <t>Németh Tibor</t>
  </si>
  <si>
    <t>Baloghné Kiss Gabriella</t>
  </si>
  <si>
    <t>glgfoldt10g17ea</t>
  </si>
  <si>
    <t>Elemző földtan 1.</t>
  </si>
  <si>
    <t>glgfoldt10g17ga</t>
  </si>
  <si>
    <t>Sztanó Orsolya</t>
  </si>
  <si>
    <t>ft2geodin22ea</t>
  </si>
  <si>
    <t>Geodinamika</t>
  </si>
  <si>
    <t>ft2geofding22ea</t>
  </si>
  <si>
    <t>ft2kingdomg22ga</t>
  </si>
  <si>
    <t>IHS Kingdom alapok</t>
  </si>
  <si>
    <t>Visnovitz Ferenc</t>
  </si>
  <si>
    <t>foldtang22va</t>
  </si>
  <si>
    <t>vulkanl17em</t>
  </si>
  <si>
    <t>Vulkanológia</t>
  </si>
  <si>
    <t>ft2vizszh0g22ea</t>
  </si>
  <si>
    <t>ft2szerft0g22ea</t>
  </si>
  <si>
    <t>ft2komuft0g22ea</t>
  </si>
  <si>
    <t>ft2vulkan0g22ea</t>
  </si>
  <si>
    <t>Mohr Emőke</t>
  </si>
  <si>
    <t>ft2oceano0g22ea</t>
  </si>
  <si>
    <t>ft2eletfo0g22ea</t>
  </si>
  <si>
    <t>ft2geoen10g22ga</t>
  </si>
  <si>
    <t>ft2geoen20g22ga</t>
  </si>
  <si>
    <t xml:space="preserve">GeoEnglish 1 </t>
  </si>
  <si>
    <t>GeoEnglish 2</t>
  </si>
  <si>
    <t>Harman-Tóth Erzsébet</t>
  </si>
  <si>
    <t>ft2hidrom0g22ea</t>
  </si>
  <si>
    <t>Torma Csaba</t>
  </si>
  <si>
    <t>ft2mettor0g22ea</t>
  </si>
  <si>
    <t>ft2klimav0g22ea</t>
  </si>
  <si>
    <t>Ungvári Zsuzsanna</t>
  </si>
  <si>
    <t>Szerkezetföldtan</t>
  </si>
  <si>
    <t>Szerkezetföldtan gyakorlat</t>
  </si>
  <si>
    <t>geofalkgeog17ga</t>
  </si>
  <si>
    <t>Alkalmazott geofizika</t>
  </si>
  <si>
    <t>ft4matfol3m17ea</t>
  </si>
  <si>
    <t>Matematika 3</t>
  </si>
  <si>
    <t>ft4matfol3m17ga</t>
  </si>
  <si>
    <t>Vektorszámítás a földtudományokban</t>
  </si>
  <si>
    <t xml:space="preserve">Havasi Ágnes </t>
  </si>
  <si>
    <t>ft4vszfol0m17ga</t>
  </si>
  <si>
    <t>tf4difegy0m17ea</t>
  </si>
  <si>
    <t>Differenciálegyenletek</t>
  </si>
  <si>
    <t>ft4difegy0m17ga</t>
  </si>
  <si>
    <t>elmfiz2bf17ea</t>
  </si>
  <si>
    <t>Elektrodinamika B</t>
  </si>
  <si>
    <t>elmfiz2gf17ga</t>
  </si>
  <si>
    <t>Bántay Péter</t>
  </si>
  <si>
    <t>Elektrodinamika G</t>
  </si>
  <si>
    <t>elmfiz1bf17ea</t>
  </si>
  <si>
    <t>Elméleti mechanika B</t>
  </si>
  <si>
    <t>elmfiz1gf17ga</t>
  </si>
  <si>
    <t>Elméleti mechanika G</t>
  </si>
  <si>
    <t>ft4elmfiz3f17ea</t>
  </si>
  <si>
    <t>Kvantummechanika és statisztikus fizika</t>
  </si>
  <si>
    <t xml:space="preserve">Katz Sándor </t>
  </si>
  <si>
    <t>ft4elmfiz3f17ga</t>
  </si>
  <si>
    <t>csbevcsil1g17ea</t>
  </si>
  <si>
    <t>Bevezetés a csillagászatba 1</t>
  </si>
  <si>
    <t>Forgácsné Dajka Emese</t>
  </si>
  <si>
    <t>csbevcsil2g17ea</t>
  </si>
  <si>
    <t>Bevezetés a csillagászatba 2</t>
  </si>
  <si>
    <t>csbevcsil3g17ea</t>
  </si>
  <si>
    <t>Bevezetés a csillagászatba 3</t>
  </si>
  <si>
    <t>csbevcsil4g17ea</t>
  </si>
  <si>
    <t>Bevezetés a csillagászatba 4</t>
  </si>
  <si>
    <t>csasztrom1g17ea</t>
  </si>
  <si>
    <t>Asztrometria 1</t>
  </si>
  <si>
    <t>Süli Áron</t>
  </si>
  <si>
    <t>csasztrom2g17ea</t>
  </si>
  <si>
    <t>Asztrometria 2</t>
  </si>
  <si>
    <t>csasztrof1g17ea</t>
  </si>
  <si>
    <t>Asztrofizika 1</t>
  </si>
  <si>
    <t>csasztrof2g17ea</t>
  </si>
  <si>
    <t>Asztrofizika 2</t>
  </si>
  <si>
    <t>cscsillsz1g17ga</t>
  </si>
  <si>
    <t>Csillagászati szeminárium 1</t>
  </si>
  <si>
    <t>cscsillsz2g17ga</t>
  </si>
  <si>
    <t>Csillagászati szeminárium 2</t>
  </si>
  <si>
    <t>csinfocsi1g17ga</t>
  </si>
  <si>
    <t>Informatika a csillagászatban 1</t>
  </si>
  <si>
    <t>csinfocsi2g17ga</t>
  </si>
  <si>
    <t>Informatika a csillagászatban 2</t>
  </si>
  <si>
    <t>csinfocsi3g17ga</t>
  </si>
  <si>
    <t>Informatika a csillagászatban 3</t>
  </si>
  <si>
    <t>cseszlgyk1g17ga</t>
  </si>
  <si>
    <t>Csillagászati észlelési gyakorlatok 1.</t>
  </si>
  <si>
    <t>cseszlgyk2g17ga</t>
  </si>
  <si>
    <t>Csillagászati észlelési gyakorlatok 2</t>
  </si>
  <si>
    <t>cseszlgyk3g17ga</t>
  </si>
  <si>
    <t>Csillagászati észlelési gyakorlatok 3</t>
  </si>
  <si>
    <t>cseszlgyk4g17ga</t>
  </si>
  <si>
    <t>Csillagászati észlelési gyakorlatok 4</t>
  </si>
  <si>
    <t>Szakmai gyakorlat (csillagász)</t>
  </si>
  <si>
    <t>Szakdolgozati szeminárium</t>
  </si>
  <si>
    <t>Bíró Lóránt</t>
  </si>
  <si>
    <t>Jung András</t>
  </si>
  <si>
    <t>ft1geoinf1t22ea</t>
  </si>
  <si>
    <t>ft1matglg0m22ga</t>
  </si>
  <si>
    <t>ft1fizglg0g22ga</t>
  </si>
  <si>
    <t>Vass Gábor</t>
  </si>
  <si>
    <t>ft1kemglg0k22ea</t>
  </si>
  <si>
    <t>Kémia a geológusoknak</t>
  </si>
  <si>
    <t>Balázs László</t>
  </si>
  <si>
    <t>Pieczka Ildikó</t>
  </si>
  <si>
    <t>Karátson János</t>
  </si>
  <si>
    <t>Márkus László</t>
  </si>
  <si>
    <t>Backhausz Ágnes</t>
  </si>
  <si>
    <t>ft4vszfol0m22ea</t>
  </si>
  <si>
    <t>ft4valsta0m22ea</t>
  </si>
  <si>
    <t>ft4valsta0m22ga</t>
  </si>
  <si>
    <t>Valószínűségszámítás és statisztika a földtudományokban</t>
  </si>
  <si>
    <t>Cynolter Gábor</t>
  </si>
  <si>
    <t>csszakgyakg22za</t>
  </si>
  <si>
    <t>Numerikus módszerek</t>
  </si>
  <si>
    <t>geofterinfg17ga</t>
  </si>
  <si>
    <t>Geoinformatika geofizikusoknak</t>
  </si>
  <si>
    <t>geofprogrmg17ga</t>
  </si>
  <si>
    <t>Programozás geofizikusoknak</t>
  </si>
  <si>
    <t>geofadatfdg17ga</t>
  </si>
  <si>
    <t>Geofizikai adatfeldolgozás</t>
  </si>
  <si>
    <t>geofnagysrg17ga</t>
  </si>
  <si>
    <t>Nagyságrendek a földtudományban</t>
  </si>
  <si>
    <t>geoffoldalg17ea</t>
  </si>
  <si>
    <t>A Föld alakja és nehézségi erőtere</t>
  </si>
  <si>
    <t>geofmagnesg17ea</t>
  </si>
  <si>
    <t>Földmágnesség és a Föld körüli térség fizikája</t>
  </si>
  <si>
    <t>Lipovics Tamás</t>
  </si>
  <si>
    <t>geoffbelsog17ea</t>
  </si>
  <si>
    <t>A Föld belső szerkezete</t>
  </si>
  <si>
    <t>geofgeoterg17ea</t>
  </si>
  <si>
    <t>Geotermika és radiometrikus kormeghatározás</t>
  </si>
  <si>
    <t>geofglobalg17ea</t>
  </si>
  <si>
    <t>Globális változások</t>
  </si>
  <si>
    <t>Gravitációs és mágneses kutatómódszer</t>
  </si>
  <si>
    <t>geofgravimg17ga</t>
  </si>
  <si>
    <t>geofelektrg17ea</t>
  </si>
  <si>
    <t>Geoelektromos kutatómódszer</t>
  </si>
  <si>
    <t>geofelektrg17ga</t>
  </si>
  <si>
    <t>geofnukleag17ga</t>
  </si>
  <si>
    <t>Nukleáris módszerek a geofizikában</t>
  </si>
  <si>
    <t>geofszeizmg17ea</t>
  </si>
  <si>
    <t>Szeizmika</t>
  </si>
  <si>
    <t>Tóth Tamás</t>
  </si>
  <si>
    <t>geofszeizmg17ga</t>
  </si>
  <si>
    <t>Mélyfúrási geofizika</t>
  </si>
  <si>
    <t>geofmelyfrg17ga</t>
  </si>
  <si>
    <t>geofterep1g17ta</t>
  </si>
  <si>
    <t>Terepgyakorlat 1</t>
  </si>
  <si>
    <t>geofterep2g17ta</t>
  </si>
  <si>
    <t>Terepgyakorlat 2</t>
  </si>
  <si>
    <t>geofmodszig17ga</t>
  </si>
  <si>
    <t>Geofizikai kutatások módszertana és irányítása</t>
  </si>
  <si>
    <t>geofszakmgg17za</t>
  </si>
  <si>
    <t>Szakmai gyakorlat (geofizika)</t>
  </si>
  <si>
    <t>Szabó Tivadar</t>
  </si>
  <si>
    <t>Nagy Balázs</t>
  </si>
  <si>
    <t xml:space="preserve">A külső erők földrajza gyak. </t>
  </si>
  <si>
    <t xml:space="preserve">Népesség- és településföldrajz ea. </t>
  </si>
  <si>
    <t>Farkas György</t>
  </si>
  <si>
    <t xml:space="preserve">Kulturális földrajz ea. </t>
  </si>
  <si>
    <t>Berki Márton</t>
  </si>
  <si>
    <t xml:space="preserve">A Kárpát-medence természetföldrajza I. ea. </t>
  </si>
  <si>
    <t xml:space="preserve">A Kárpát-medence természetföldrajza gyak. </t>
  </si>
  <si>
    <t>Novothny Ágnes</t>
  </si>
  <si>
    <t xml:space="preserve">Magyarország társadalom- és gazdaságföldrajza I. ea. </t>
  </si>
  <si>
    <t>Győri Róbert</t>
  </si>
  <si>
    <t xml:space="preserve">Európa természetföldrajza ea. </t>
  </si>
  <si>
    <t>Európa regionális társadalomföldrajza I. ea.</t>
  </si>
  <si>
    <t>Szabó Pál</t>
  </si>
  <si>
    <t>Bottlik Zsolt</t>
  </si>
  <si>
    <t>Természetföldrajz – évközi terepgyakorlat</t>
  </si>
  <si>
    <t>Antropogén geomorfológia</t>
  </si>
  <si>
    <t>Munkácsy Béla</t>
  </si>
  <si>
    <t>Telbisz Tamás</t>
  </si>
  <si>
    <t>Szakmai gyakorlat (geográfia)</t>
  </si>
  <si>
    <t>neptelepeal17ea</t>
  </si>
  <si>
    <t>eutermfl17ea</t>
  </si>
  <si>
    <t>eutarsf1eal17ea</t>
  </si>
  <si>
    <t>antropogenl17ea</t>
  </si>
  <si>
    <t>geogrszakgl17za</t>
  </si>
  <si>
    <t>Ásványtan 1.</t>
  </si>
  <si>
    <t>Ásványtan 1. gyakorlat</t>
  </si>
  <si>
    <t>Elemző földtan 1. gyakorlat</t>
  </si>
  <si>
    <t>glgosleny1g20ea</t>
  </si>
  <si>
    <t>Őslénytan 1.</t>
  </si>
  <si>
    <t>Őslénytan 1. gyakorlat</t>
  </si>
  <si>
    <t>Ásványtan 2.</t>
  </si>
  <si>
    <t>Ásványtan 2. gyakorlat</t>
  </si>
  <si>
    <t>Elemző földtan 2.</t>
  </si>
  <si>
    <t>Elemző földtan 2. gyakorlat</t>
  </si>
  <si>
    <t>glgosleny2g20ea</t>
  </si>
  <si>
    <t>Őslénytan 2.</t>
  </si>
  <si>
    <t>Őslénytan 2. gyakorlat</t>
  </si>
  <si>
    <t>glgmagkoz0g17ea</t>
  </si>
  <si>
    <t>Magmás kőzettan</t>
  </si>
  <si>
    <t>Magmás kőzettan gyakorlat</t>
  </si>
  <si>
    <t>Földtörténet</t>
  </si>
  <si>
    <t>glgfotort0g20ga</t>
  </si>
  <si>
    <t>Földtörténet gyakorlat</t>
  </si>
  <si>
    <t>glgretegt0g17ea</t>
  </si>
  <si>
    <t>Rétegtan</t>
  </si>
  <si>
    <t>Geokémia</t>
  </si>
  <si>
    <t>glggeokem0g17ga</t>
  </si>
  <si>
    <t>Geokémia gyakorlat</t>
  </si>
  <si>
    <t>glgmetulk0g17ea</t>
  </si>
  <si>
    <t>Metamorf és üledékes kőzettan</t>
  </si>
  <si>
    <t>Metamorf és üledékes kőzettan gyakorlat</t>
  </si>
  <si>
    <t>glgszedim0g17ea</t>
  </si>
  <si>
    <t>Szedimentológia</t>
  </si>
  <si>
    <t>Szedimentológia gyakorlat</t>
  </si>
  <si>
    <t>Adatelemzés a földtanban gyakorlat</t>
  </si>
  <si>
    <t>Geológiai anyagvizsgálati módszerek</t>
  </si>
  <si>
    <t>Gerinces paleontológia</t>
  </si>
  <si>
    <t>Európa ásványi nyersanyagai</t>
  </si>
  <si>
    <t>Kor- és környezetjelzők a földtörténetben</t>
  </si>
  <si>
    <t>glgszakgy0g17za</t>
  </si>
  <si>
    <t>Szakmai gyakorlat (geológia)</t>
  </si>
  <si>
    <t>ft4aramfi0f17ea</t>
  </si>
  <si>
    <t>Áramlások fizikája</t>
  </si>
  <si>
    <t>Vektorszámítás a meteorológiában</t>
  </si>
  <si>
    <t>Numerikus módszerek a meteorológiában</t>
  </si>
  <si>
    <t>metnummod0g17ga</t>
  </si>
  <si>
    <t>metaltmet1g17ea</t>
  </si>
  <si>
    <t>Általános meteorológia 1</t>
  </si>
  <si>
    <t>Általános meteorológia 2</t>
  </si>
  <si>
    <t>metaltmet2g17ga</t>
  </si>
  <si>
    <t>metklimat0g17ea</t>
  </si>
  <si>
    <t>Klimatológia</t>
  </si>
  <si>
    <t>metklimat0g17ga</t>
  </si>
  <si>
    <t>Alkalmazott klimatológia</t>
  </si>
  <si>
    <t>metalklim0g17ga</t>
  </si>
  <si>
    <t>mettergya0g17ta</t>
  </si>
  <si>
    <t>Terepgyakorlat</t>
  </si>
  <si>
    <t>metevnygy0g17ta</t>
  </si>
  <si>
    <t>Évközi és nyári terepgyakorlat</t>
  </si>
  <si>
    <t>metszinop1g17ea</t>
  </si>
  <si>
    <t>Szinoptikus meteorológia</t>
  </si>
  <si>
    <t>metszinop1g17la</t>
  </si>
  <si>
    <t>Légkörfizika 1</t>
  </si>
  <si>
    <t>metlegfiz1g17ga</t>
  </si>
  <si>
    <t>Légkörfizika 2</t>
  </si>
  <si>
    <t>metlevkem0g17ea</t>
  </si>
  <si>
    <t>Levegőkémia</t>
  </si>
  <si>
    <t>metlevkem0g17ga</t>
  </si>
  <si>
    <t>metdinmet1g17ea</t>
  </si>
  <si>
    <t>Dinamikus meteorológia 1.</t>
  </si>
  <si>
    <t>metdinmet1g17ga</t>
  </si>
  <si>
    <t>metdinmet2g17ea</t>
  </si>
  <si>
    <t>Dinamikus meteorológia 2</t>
  </si>
  <si>
    <t>metdinmet2g17ga</t>
  </si>
  <si>
    <t>Szakmai gyakorlat (meteorológia)</t>
  </si>
  <si>
    <t>Műholdas helymeghatározás</t>
  </si>
  <si>
    <t>ft4tal0t17ea</t>
  </si>
  <si>
    <t>Térképészet alapjai</t>
  </si>
  <si>
    <t>ft4tal0t17ga</t>
  </si>
  <si>
    <t>ft4topt0t17ea</t>
  </si>
  <si>
    <t>Topográfiai térképek (térképrendszerek, térképhasználat, tájékozódás)</t>
  </si>
  <si>
    <t>ft4topt0t17ga</t>
  </si>
  <si>
    <t>Digitális kartográfia (alapismeretek)</t>
  </si>
  <si>
    <t>Reyes Nunez José Jesús</t>
  </si>
  <si>
    <t>ft4tesza0t17ea</t>
  </si>
  <si>
    <t>Térképészeti számítások</t>
  </si>
  <si>
    <t>Török Zsolt</t>
  </si>
  <si>
    <t>Térképtárak és -gyűjtemények</t>
  </si>
  <si>
    <t>Amerikai őskultúrák térképészeti emlékei</t>
  </si>
  <si>
    <t>ft4szakgyt17za</t>
  </si>
  <si>
    <t>Szakmai gyakorlat (térképészet és geoinformatika)</t>
  </si>
  <si>
    <t>metvszmet0g22ea</t>
  </si>
  <si>
    <t>metnummod0g22ea</t>
  </si>
  <si>
    <t>Vincze Miklós</t>
  </si>
  <si>
    <t>metaltmet2g22ea</t>
  </si>
  <si>
    <t>metalklim0g22ea</t>
  </si>
  <si>
    <t>metlegfiz1g22ea</t>
  </si>
  <si>
    <t>metlegfiz2g22ea</t>
  </si>
  <si>
    <t>metszakgy0g22za</t>
  </si>
  <si>
    <t>gis1l22ea</t>
  </si>
  <si>
    <t>GIS 1. Geoinformatika és távérzékelés alapjai</t>
  </si>
  <si>
    <t>belsoeroeal22ea</t>
  </si>
  <si>
    <t>belsoerogyl22ga</t>
  </si>
  <si>
    <t>hidrovizfrl22ea</t>
  </si>
  <si>
    <t>Hidrológia és vízföldrajz ea.</t>
  </si>
  <si>
    <t>kulsoeroeal22ea</t>
  </si>
  <si>
    <t>kulsoerogyl22ga</t>
  </si>
  <si>
    <t>termszineal22ea</t>
  </si>
  <si>
    <t>biogeoterl22ea</t>
  </si>
  <si>
    <t>Magyari Enikő</t>
  </si>
  <si>
    <t>Biogeográfia és természetvédelem</t>
  </si>
  <si>
    <t>gazdfrl22ea</t>
  </si>
  <si>
    <t>Gazdaságföldrajz ea.</t>
  </si>
  <si>
    <t>Jankó Ferenc</t>
  </si>
  <si>
    <t>kulturfreal22ea</t>
  </si>
  <si>
    <t>karpat1eal22ea</t>
  </si>
  <si>
    <t>karpatgyl22ga</t>
  </si>
  <si>
    <t>karpat2eal22ea</t>
  </si>
  <si>
    <t>motarsf1eal22ea</t>
  </si>
  <si>
    <t>motarsf2eal22ea</t>
  </si>
  <si>
    <t>eutarsf2eal22ea</t>
  </si>
  <si>
    <t>etermftgyl22ta</t>
  </si>
  <si>
    <t>nkomtgyl22ta</t>
  </si>
  <si>
    <t>Nyári komplex terepgyakorlat</t>
  </si>
  <si>
    <t>Jakobi Ákos</t>
  </si>
  <si>
    <t>karpatbiol22ga</t>
  </si>
  <si>
    <t>kornypoll22ea</t>
  </si>
  <si>
    <t>adatterml22ga</t>
  </si>
  <si>
    <t>Adatelemzés a természetföldrajzban</t>
  </si>
  <si>
    <t>bevkormerl22la</t>
  </si>
  <si>
    <t>Bevezetés a környezeti mérésekbe</t>
  </si>
  <si>
    <t>bevtermvedl22ea</t>
  </si>
  <si>
    <t>geoadatil22la</t>
  </si>
  <si>
    <t>Geoinformatika és adatintegráció</t>
  </si>
  <si>
    <t>Bede-Fazekas Ákos</t>
  </si>
  <si>
    <t>geomorfgyl22ga</t>
  </si>
  <si>
    <t>Geomorfológia a gyakorlatban</t>
  </si>
  <si>
    <t>Biró Tamás</t>
  </si>
  <si>
    <t>hidrovizfrl22ga</t>
  </si>
  <si>
    <t>Hidrológia és vízföldrajz gyakorlat</t>
  </si>
  <si>
    <t>kornyerol22ea</t>
  </si>
  <si>
    <t>Környezeti erőforrásgazdálkodás</t>
  </si>
  <si>
    <t>talajtangyl22la</t>
  </si>
  <si>
    <t xml:space="preserve">Talajtan gyak. </t>
  </si>
  <si>
    <t>terinfterml22ga</t>
  </si>
  <si>
    <t>Térinformatika a természetföldrajzban</t>
  </si>
  <si>
    <t>termveszl22ga</t>
  </si>
  <si>
    <t>Természeti veszélyforrások elemzése</t>
  </si>
  <si>
    <t>glgasvany1g22ea</t>
  </si>
  <si>
    <t>glgasvany1g22la</t>
  </si>
  <si>
    <t>Kovácsné Kis Viktória</t>
  </si>
  <si>
    <t>glgosleny1g22ga</t>
  </si>
  <si>
    <t>glgfterep1g22ta</t>
  </si>
  <si>
    <t>Geológiai terepgyakorlat 1.</t>
  </si>
  <si>
    <t>glgasvany2g22ea</t>
  </si>
  <si>
    <t>glgasvany2g22la</t>
  </si>
  <si>
    <t>glgfoldt20g22ea</t>
  </si>
  <si>
    <t>glgfoldt20g22ga</t>
  </si>
  <si>
    <t>glgosleny2g22ga</t>
  </si>
  <si>
    <t>glgmagkoz0g22ga</t>
  </si>
  <si>
    <t>glgproje1g22ga</t>
  </si>
  <si>
    <t>Projektmunka 1</t>
  </si>
  <si>
    <t>glgfotort0g22ea</t>
  </si>
  <si>
    <t>glggeokem0g22ea</t>
  </si>
  <si>
    <t>glgmetulk0g22ga</t>
  </si>
  <si>
    <t>glgmikropg22la</t>
  </si>
  <si>
    <t>Mikroszkópos petrográfia</t>
  </si>
  <si>
    <t>glgfterep2g22ta</t>
  </si>
  <si>
    <t>Geológiai terepgyakorlat 2.</t>
  </si>
  <si>
    <t>glgszedim0g22ga</t>
  </si>
  <si>
    <t>glgproje2g22ga</t>
  </si>
  <si>
    <t>Projektmunka 2</t>
  </si>
  <si>
    <t>glgadatft0g22ga</t>
  </si>
  <si>
    <t>glggeolam0g22la</t>
  </si>
  <si>
    <t>glggerpal0g22ea</t>
  </si>
  <si>
    <t>glgasvany3g22va</t>
  </si>
  <si>
    <t>glgeuasny0g22ea</t>
  </si>
  <si>
    <t>Ásványtan 3</t>
  </si>
  <si>
    <t>Molnár Ferenc</t>
  </si>
  <si>
    <t>glgalkkozg22la</t>
  </si>
  <si>
    <t>glgoslmodg22la</t>
  </si>
  <si>
    <t>Alkalmazott kőzettani módszerek</t>
  </si>
  <si>
    <t xml:space="preserve">Terepi és laboratóriumi őslénytani vizsgálati módszerek </t>
  </si>
  <si>
    <t>glgkokofo0g22ea</t>
  </si>
  <si>
    <t>glgfoldeszg22ta</t>
  </si>
  <si>
    <t>Földtani észlelések terepgyakorlat</t>
  </si>
  <si>
    <t>ft4digka0t22ga</t>
  </si>
  <si>
    <t>ft4trgy0t22ea</t>
  </si>
  <si>
    <t>ft4amok0t22ea</t>
  </si>
  <si>
    <t>szakdfttert22da</t>
  </si>
  <si>
    <t>Közös képzés tantervi hálója</t>
  </si>
  <si>
    <t>Szakfelelős: dr. Timár Gábor</t>
  </si>
  <si>
    <t>Kód</t>
  </si>
  <si>
    <t>Tantárgy</t>
  </si>
  <si>
    <t>Szemeszter</t>
  </si>
  <si>
    <t>Óra</t>
  </si>
  <si>
    <t>Kr.</t>
  </si>
  <si>
    <t>Ért.</t>
  </si>
  <si>
    <t>Előfeltétel I.</t>
  </si>
  <si>
    <t>Előfeltétel II.</t>
  </si>
  <si>
    <t>Tantárgyfelelős</t>
  </si>
  <si>
    <t>Ea</t>
  </si>
  <si>
    <t>Gy</t>
  </si>
  <si>
    <t>Lgy</t>
  </si>
  <si>
    <t>Kritérium tárgyak</t>
  </si>
  <si>
    <t>x</t>
  </si>
  <si>
    <t>Gyj(2)</t>
  </si>
  <si>
    <t>Kettő közül az egyik teljesítendő:</t>
  </si>
  <si>
    <t xml:space="preserve">          Fizika felzárkóztató kritériumtárgy</t>
  </si>
  <si>
    <t xml:space="preserve">          Kémia felzárkóztató kritériumtárgy</t>
  </si>
  <si>
    <t>összes kontaktóra</t>
  </si>
  <si>
    <t>összes kredit</t>
  </si>
  <si>
    <t>összes kollokvium</t>
  </si>
  <si>
    <t>1. Természettudományi alapismeretek modul</t>
  </si>
  <si>
    <t>1.A - Mindenkinek kötelező természettudományi kurzusok</t>
  </si>
  <si>
    <t>Gyj(5)</t>
  </si>
  <si>
    <t>K(5)</t>
  </si>
  <si>
    <t>1.B - Szakterületi természettudományi kurzusok</t>
  </si>
  <si>
    <t>CSILLAGÁSZ TÉMAKÖR</t>
  </si>
  <si>
    <t>Fizika 2</t>
  </si>
  <si>
    <t>GEOFIZIKUS TÉMAKÖR</t>
  </si>
  <si>
    <t>GEOGRÁFUS TÉMAKÖR</t>
  </si>
  <si>
    <r>
      <t>Bevezetés az adatbázis-építésbe</t>
    </r>
    <r>
      <rPr>
        <i/>
        <sz val="10"/>
        <rFont val="Arial"/>
        <family val="2"/>
        <charset val="238"/>
      </rPr>
      <t xml:space="preserve"> </t>
    </r>
  </si>
  <si>
    <t>Kötelezően választható (a modulon belül bármely természettudományi tárgy közül)</t>
  </si>
  <si>
    <t>GEOLÓGUS TÉMAKÖR</t>
  </si>
  <si>
    <t>e</t>
  </si>
  <si>
    <t>METEOROLÓGUS TÉMAKÖR</t>
  </si>
  <si>
    <t>TÉRKÉPÉSZ ÉS GEOINFORMATIKA TÉMAKÖR</t>
  </si>
  <si>
    <t>teljesítendő kredit</t>
  </si>
  <si>
    <t>2. Földtudományi alapismeretek modul</t>
  </si>
  <si>
    <t>2.A - Mindenkinek kötelező földtudományi kurzusok</t>
  </si>
  <si>
    <t>2.B - Szakterületi földtudományi kurzusok</t>
  </si>
  <si>
    <t>Az 2.B mobulban 22 kredit teljesítendő. A szakterületenként vastagon szedett kurzusok a témakörnek megfelelő specializációt választóknak kötelezően teljesítendők. Azon hallgatóknak, akiknek nincs előírva 22 kreditnyi kötelező tárgy, a kötelező kurzusokon kívül az összesen 22 kredit teljesítéséhez még hiányzó többi kreditet a modulon belül bármely földtudományi tárgy közül szabadon választhatják. Felhívjuk a figyelmüket, hogy a megszámozott (felső index) tárgyakat az alábbi specializációt választott hallgatók nem választhatják: 1 geológia, 2 geográfia, 3 geofizika.</t>
  </si>
  <si>
    <r>
      <t>Bevezetés az ásványtanba</t>
    </r>
    <r>
      <rPr>
        <vertAlign val="superscript"/>
        <sz val="10"/>
        <rFont val="Arial"/>
        <family val="2"/>
        <charset val="238"/>
      </rPr>
      <t>1</t>
    </r>
  </si>
  <si>
    <r>
      <t>Bevezetés a kőzettanba</t>
    </r>
    <r>
      <rPr>
        <vertAlign val="superscript"/>
        <sz val="10"/>
        <rFont val="Arial"/>
        <family val="2"/>
        <charset val="238"/>
      </rPr>
      <t>1</t>
    </r>
  </si>
  <si>
    <r>
      <t>Bevezetés az ásványtanba</t>
    </r>
    <r>
      <rPr>
        <b/>
        <vertAlign val="superscript"/>
        <sz val="10"/>
        <rFont val="Arial"/>
        <family val="2"/>
        <charset val="238"/>
      </rPr>
      <t>1</t>
    </r>
  </si>
  <si>
    <r>
      <t>Bevezetés a kőzettanba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</si>
  <si>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Földtan </t>
    </r>
    <r>
      <rPr>
        <b/>
        <vertAlign val="superscript"/>
        <sz val="10"/>
        <rFont val="Arial"/>
        <family val="2"/>
        <charset val="238"/>
      </rPr>
      <t>1</t>
    </r>
  </si>
  <si>
    <r>
      <t>Alkalmazott geofizika</t>
    </r>
    <r>
      <rPr>
        <b/>
        <vertAlign val="superscript"/>
        <sz val="10"/>
        <rFont val="Arial"/>
        <family val="2"/>
        <charset val="238"/>
      </rPr>
      <t>3</t>
    </r>
  </si>
  <si>
    <r>
      <t>Szerkezetföldtan</t>
    </r>
    <r>
      <rPr>
        <b/>
        <vertAlign val="superscript"/>
        <sz val="10"/>
        <rFont val="Arial"/>
        <family val="2"/>
        <charset val="238"/>
      </rPr>
      <t>3</t>
    </r>
  </si>
  <si>
    <r>
      <t>Szerkezetföldtan gyakorlat</t>
    </r>
    <r>
      <rPr>
        <b/>
        <vertAlign val="superscript"/>
        <sz val="10"/>
        <rFont val="Arial"/>
        <family val="2"/>
        <charset val="238"/>
      </rPr>
      <t>3</t>
    </r>
  </si>
  <si>
    <t>Gyj(3)</t>
  </si>
  <si>
    <t>Mobilitás</t>
  </si>
  <si>
    <t>3. Szabadon választható tárgyak modul (teljesítendő a 6. félév végéig)</t>
  </si>
  <si>
    <t>Szabadon választott tárgynak elfogadható az a kredit is, amit a specializáción választható tárgyakból  teljesít valaki az ott előírtakon felül, vagy a közös képzés 1B, vagy 2B moduljából többet teljesít az előírtnál.) Teljesítendő összesen 9 kredit. Felhívjuk a figyelmüket, hogy egy adott specializáción kötelező tárgy esetén a más specializáción hasonló címmel, de lényegében ugyanazzal vagy esetleg kevésbé részletes tartalommal szereplő tárgy nem fogadható el szabadon választható tárgynak akkor, ha azt a vonatkozó kötelező tárgy teljesítése utáni félévek valamelyikében veszik fel.</t>
  </si>
  <si>
    <t>Szabadon választható tárgyak</t>
  </si>
  <si>
    <t>ÖSSZESEN</t>
  </si>
  <si>
    <t>Értékelés</t>
  </si>
  <si>
    <t>K(5)=kollokvium (5)</t>
  </si>
  <si>
    <t>Gyj(5)=gyakorlati jegy (5)</t>
  </si>
  <si>
    <t>Gyj(3)=gyakorlati jegy (3)</t>
  </si>
  <si>
    <t>Gyj(2)=gyakorlati jegy (2)</t>
  </si>
  <si>
    <t>Előfeltételek</t>
  </si>
  <si>
    <t>erős</t>
  </si>
  <si>
    <t>gyenge</t>
  </si>
  <si>
    <t>Az 1.B modulban 15 kredit teljesítendő. A szakterületenként megjelölt kurzusok a témakörnek megfelelő specializációt választóknak kötelezően teljesítendők.</t>
  </si>
  <si>
    <r>
      <t xml:space="preserve">Elemző földtan 1. </t>
    </r>
    <r>
      <rPr>
        <b/>
        <vertAlign val="superscript"/>
        <sz val="10"/>
        <rFont val="Arial"/>
        <family val="2"/>
        <charset val="238"/>
      </rPr>
      <t>1</t>
    </r>
  </si>
  <si>
    <t>Csillagászat specializáció tantervi hálója</t>
  </si>
  <si>
    <t>4. Specializációs képzés modul</t>
  </si>
  <si>
    <t>4.A Természettudományi modul</t>
  </si>
  <si>
    <t xml:space="preserve">Matematika 3 </t>
  </si>
  <si>
    <t>t</t>
  </si>
  <si>
    <t>4.B Csillagászat elméleti képzési modul</t>
  </si>
  <si>
    <t>Tóth L. Viktor</t>
  </si>
  <si>
    <t>4.C Gyakorlati szakmai képzési modul</t>
  </si>
  <si>
    <t>4.D Kötelezően választható tárgyak</t>
  </si>
  <si>
    <t>Bármilyen, a földtudományi közös képzés 1B, vagy 2B moduljában meghirdettet kurzus, teljesítendő összesen 5 kredit.</t>
  </si>
  <si>
    <t>Kötelezően választható földtudományi tárgyak</t>
  </si>
  <si>
    <t>összesen 5 kredit teljesítendő</t>
  </si>
  <si>
    <t>4.E Szakmai gyakorlat</t>
  </si>
  <si>
    <t>5. Szakdolgozati szeminárium</t>
  </si>
  <si>
    <t>t = társfelvétel</t>
  </si>
  <si>
    <t>Geofizika specializáció tantervi hálója</t>
  </si>
  <si>
    <t>Specializáció felelős: dr.Timár Gábor</t>
  </si>
  <si>
    <t>4.B Földfizikai modul</t>
  </si>
  <si>
    <t>4.C Alkalmazott geofizika modul</t>
  </si>
  <si>
    <t xml:space="preserve">4.D Szakmai gyakorlat </t>
  </si>
  <si>
    <t>Meteorológia specializáció tantervi hálója</t>
  </si>
  <si>
    <t xml:space="preserve">Matematika 2.                                            </t>
  </si>
  <si>
    <t>4.B Általános meteorológia és klimatológia modul</t>
  </si>
  <si>
    <t>4.C Dinamikus meteorológiai és légkörfizikai modul</t>
  </si>
  <si>
    <t xml:space="preserve">Dinamikus meteorológia 1 </t>
  </si>
  <si>
    <t>Bármilyen, a földtudományi közös képzés 1B, vagy 2B moduljában meghirdettet kurzus, teljesítendő összesen 4 kredit.</t>
  </si>
  <si>
    <t>Kötelezően választható  tárgyak</t>
  </si>
  <si>
    <t>összesen 4 kredit teljesítendő</t>
  </si>
  <si>
    <t xml:space="preserve">4.E Szakmai gyakorlat </t>
  </si>
  <si>
    <t>Geográfia specializáció tantervi hálója</t>
  </si>
  <si>
    <t>4.A  Általános természetföldrajz modul</t>
  </si>
  <si>
    <t xml:space="preserve">A belső erők földrajza ea. </t>
  </si>
  <si>
    <t xml:space="preserve">A belső erők földrajza gyak. </t>
  </si>
  <si>
    <t xml:space="preserve">A külső erők földrajza ea. </t>
  </si>
  <si>
    <t xml:space="preserve">Természetföldrajzi szintézis ea. </t>
  </si>
  <si>
    <t>4.B  Általános társadalomföldrajz modul</t>
  </si>
  <si>
    <t>4.C  Regionális földrajz modul</t>
  </si>
  <si>
    <t xml:space="preserve">A Kárpát-medence természetföldrajza II. ea </t>
  </si>
  <si>
    <t xml:space="preserve">Magyarország társadalom- és gazdaságföldrajza II.ea </t>
  </si>
  <si>
    <t xml:space="preserve">Európa regionális társadalomföldrajza II. ea </t>
  </si>
  <si>
    <t>4.D  Geográfiai terepi modul</t>
  </si>
  <si>
    <t>*= szorgalmi időszakon kívül teljesítendő</t>
  </si>
  <si>
    <t xml:space="preserve">A Kárpát-medence biogeográfiája </t>
  </si>
  <si>
    <t>karpattajl22ea</t>
  </si>
  <si>
    <t xml:space="preserve">A Kárpát-medence történeti tájföldrajza </t>
  </si>
  <si>
    <t xml:space="preserve">A környezetpolitika alapjai </t>
  </si>
  <si>
    <t xml:space="preserve">Bevezetés a természet- és környezetvédelembe </t>
  </si>
  <si>
    <t>Megjegyzés: A közös képzésben is szereplő kötelezően választható tárgyak csak egyszer vehetők figyelembe. A választható tárgyak felvétele előtt kérjük tájékozódjon a tárgyakról a tárgy oktatójánál! Figyelem! A válaszható tárgyak nem minden esetben kerülnek meghirdetésre minden félévben vagy évben!</t>
  </si>
  <si>
    <t>4.F Intézményen kívüli összefüggő gyakorlati képzés</t>
  </si>
  <si>
    <t>Kf</t>
  </si>
  <si>
    <t>Hf</t>
  </si>
  <si>
    <r>
      <rPr>
        <b/>
        <sz val="10"/>
        <rFont val="Arial"/>
        <family val="2"/>
        <charset val="238"/>
      </rPr>
      <t>4.E  Kötelezően választható</t>
    </r>
    <r>
      <rPr>
        <sz val="10"/>
        <rFont val="Arial"/>
        <family val="2"/>
        <charset val="238"/>
      </rPr>
      <t xml:space="preserve"> (teljesítendő a 3-6. félév végéig összesen 32 kredit)</t>
    </r>
  </si>
  <si>
    <t>Geológia specializáció tantervi hálója</t>
  </si>
  <si>
    <t>4.A Kötelező 80 kredit</t>
  </si>
  <si>
    <t>4.B Kötelezően választható teljesítendő: 10 kredit</t>
  </si>
  <si>
    <t>Teljesítendő 10 kredit (Felvehető a 2B modulban lévő tárgyak közül - kivéve a geológia specializáción ott kötelező tárgyakat -, és az ebben a modulban felsorolt tárgyak közül)</t>
  </si>
  <si>
    <t>4.C Szakmai gyakorlat</t>
  </si>
  <si>
    <t>Térképész és geoinformatika specializáció tantervi hálója</t>
  </si>
  <si>
    <t>Specializáció felelős: dr. Reyes Nunez José Jesús</t>
  </si>
  <si>
    <t>4.A. Térképész specializáció, kötelező modul</t>
  </si>
  <si>
    <t xml:space="preserve">4.C. Szakmai gyakorlat </t>
  </si>
  <si>
    <t>talajtaneal22ea</t>
  </si>
  <si>
    <t xml:space="preserve">Talajtan ea. </t>
  </si>
  <si>
    <t>geofnummodg22ga</t>
  </si>
  <si>
    <t>geofmelyfrg22ea</t>
  </si>
  <si>
    <t>Konz</t>
  </si>
  <si>
    <t>Specializáció felelős: dr. Karátson Dávid</t>
  </si>
  <si>
    <r>
      <t xml:space="preserve">Specializáció felelős: </t>
    </r>
    <r>
      <rPr>
        <sz val="12"/>
        <rFont val="Arial"/>
        <family val="2"/>
        <charset val="238"/>
      </rPr>
      <t>dr. Sándor Zsolt</t>
    </r>
  </si>
  <si>
    <t>Specializáció felelős: dr. Sztanó Orsolya</t>
  </si>
  <si>
    <t>Specializáció felelős: dr. Mészáros Róbert</t>
  </si>
  <si>
    <t>metlegfiz2g17ga</t>
  </si>
  <si>
    <t>ft2bevftudg22ea</t>
  </si>
  <si>
    <t>geofgravimg22ea</t>
  </si>
  <si>
    <t>szakdftcsig22da</t>
  </si>
  <si>
    <t>szakdftgfzg22da</t>
  </si>
  <si>
    <t>szakdgeogrl22da</t>
  </si>
  <si>
    <t>szakdgeolog22da</t>
  </si>
  <si>
    <t>szakdmeteog22da</t>
  </si>
  <si>
    <t>A nyelvismeret elsajátításának tantervi helye:</t>
  </si>
  <si>
    <t>Az előírt nyelvismeret meglétének mérése:</t>
  </si>
  <si>
    <t>a választott specializációtól függően a szakdftcsig22da vagy a szakdftgfzg22da vagy a szakdgeogrl22da vagy a szakdgeolog22da vagy a szakdmeteog22da vagy a szakdfttert22da Szakdolgozati szeminárium tárgy követelményeibe építetten legalább 5 angol nyelvű szakirodalom feldolgozása.</t>
  </si>
  <si>
    <t>a választott specializációtól függően a Szakdolgozati szeminárium tárgy legalább elégséges minősítésű teljesítése.</t>
  </si>
  <si>
    <t>Földtudományi alapképzési szakon a megszerzendő szakképzettség gyakorlásához szükséges idegen szaknyelvi ismeretek elsajátításának tantervi helyét és a nyelvismeret meglétének mérését az utolsó fül (szaknyelvi ismeretek) tartalmazza.</t>
  </si>
  <si>
    <r>
      <t xml:space="preserve">A Kárpát-medence természetföldrajza I. ea. 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</si>
  <si>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A Kárpát-medence természetföldrajza I. ea. 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</t>
    </r>
  </si>
  <si>
    <t>Földtudományi alapszak tantervi hálója 2024. szeptemberétől</t>
  </si>
  <si>
    <t>Földtudományi alapszak specializációs képzések tantervi hálója 2024. szeptemberétől</t>
  </si>
  <si>
    <t>ft2taverz0t24ea</t>
  </si>
  <si>
    <t>ft2infter0t24ga</t>
  </si>
  <si>
    <t>Geoinformatika 1. (QGIS)</t>
  </si>
  <si>
    <t>ft2terabr0t24ga</t>
  </si>
  <si>
    <t>ft2infold0t24ga</t>
  </si>
  <si>
    <t>ft4tmat0t24ea</t>
  </si>
  <si>
    <t>Matematika a térképészetben</t>
  </si>
  <si>
    <t>Kerkovits Krisztián</t>
  </si>
  <si>
    <t>ft4tmat0t24ga</t>
  </si>
  <si>
    <t>ft4tete0g24ea</t>
  </si>
  <si>
    <t>Térképtervezés</t>
  </si>
  <si>
    <t>ft4tete0g24ga</t>
  </si>
  <si>
    <t>ft4digka0t24ea</t>
  </si>
  <si>
    <t>ft4foltr0t24ea</t>
  </si>
  <si>
    <t>ft4foltr0t24ga</t>
  </si>
  <si>
    <t>ft4terept0t24ea</t>
  </si>
  <si>
    <t>Tereptan és tájismeret</t>
  </si>
  <si>
    <t>ft4muhe0t24ea</t>
  </si>
  <si>
    <t>ft4muhe0t24ga</t>
  </si>
  <si>
    <t>ft4felm0t24ea</t>
  </si>
  <si>
    <t>Felméréstan alapjai</t>
  </si>
  <si>
    <t>ft4felm0t24ga</t>
  </si>
  <si>
    <t>Webkartográfia</t>
  </si>
  <si>
    <t>ft4tkfol0t24ea</t>
  </si>
  <si>
    <t>Térképészeti földrajz (Kárpát-térség)</t>
  </si>
  <si>
    <t>ft4tkfoev0t24ea</t>
  </si>
  <si>
    <t>Térképészeti földrajz (Európa és Világ)</t>
  </si>
  <si>
    <t>ft4ttgeo0t24ga</t>
  </si>
  <si>
    <t>ft4gite0t24ea</t>
  </si>
  <si>
    <t>Geoinformatika 2.</t>
  </si>
  <si>
    <t>ft4gite0t24ga</t>
  </si>
  <si>
    <t>Geoinformatika 2. (ArcGIS)</t>
  </si>
  <si>
    <t>ft4mult0t24ga</t>
  </si>
  <si>
    <t>Multimédia a földtudományokban</t>
  </si>
  <si>
    <t>ft4opr0t24ga</t>
  </si>
  <si>
    <t>Operációs rendszerek</t>
  </si>
  <si>
    <t>ft4sport0t24ga</t>
  </si>
  <si>
    <t>Sporttérképek</t>
  </si>
  <si>
    <t>ft4kiber0t24ga</t>
  </si>
  <si>
    <t>Kiberkartográfia</t>
  </si>
  <si>
    <t>ft4terab0t24ea</t>
  </si>
  <si>
    <t>Térképszerű ábrázolások</t>
  </si>
  <si>
    <t>ft4ttt0t24ea</t>
  </si>
  <si>
    <t>Térképészeti technológiák története</t>
  </si>
  <si>
    <t>ft4digi0t24ga</t>
  </si>
  <si>
    <t>Két- és háromdimenziós digitalizálás</t>
  </si>
  <si>
    <t>ft4adviz0t24ga</t>
  </si>
  <si>
    <t>Térbeli adatvizualizáció</t>
  </si>
  <si>
    <t>ft4vizkom0t24ea</t>
  </si>
  <si>
    <t>Adatvizualizáció alapjai</t>
  </si>
  <si>
    <t>ft4tesza0t24ga</t>
  </si>
  <si>
    <t>ft4web0t24ga</t>
  </si>
  <si>
    <t>4.B. Kötelezően választható tárgyak (teljesítendő 6 kredit)</t>
  </si>
  <si>
    <t>ft4goog0t24ga</t>
  </si>
  <si>
    <t>A Google Earth alkalmazása a földtudományokban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</si>
</sst>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;@"/>
    <numFmt numFmtId="165" formatCode="0;&quot;&quot;;&quot;&quot;;@"/>
  </numFmts>
  <fonts count="6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20"/>
      <name val="Arial"/>
      <family val="2"/>
    </font>
    <font>
      <sz val="20"/>
      <name val="Arial"/>
      <family val="2"/>
      <charset val="238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trike/>
      <sz val="10"/>
      <name val="Arial"/>
      <family val="2"/>
      <charset val="238"/>
    </font>
    <font>
      <i/>
      <strike/>
      <sz val="10"/>
      <name val="Arial"/>
      <family val="2"/>
      <charset val="238"/>
    </font>
    <font>
      <b/>
      <sz val="10"/>
      <name val="Arial"/>
      <family val="2"/>
    </font>
    <font>
      <b/>
      <strike/>
      <sz val="10"/>
      <name val="Arial"/>
      <family val="2"/>
    </font>
    <font>
      <vertAlign val="superscript"/>
      <sz val="10"/>
      <name val="Arial"/>
      <family val="2"/>
      <charset val="238"/>
    </font>
    <font>
      <b/>
      <strike/>
      <sz val="10"/>
      <color theme="1"/>
      <name val="Arial"/>
      <family val="2"/>
    </font>
    <font>
      <b/>
      <vertAlign val="superscript"/>
      <sz val="10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1"/>
    </font>
    <font>
      <b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1"/>
      <name val="Arial"/>
      <family val="2"/>
    </font>
    <font>
      <sz val="12"/>
      <name val="Arial"/>
      <family val="2"/>
      <charset val="238"/>
    </font>
    <font>
      <b/>
      <sz val="12"/>
      <name val="Arial"/>
      <family val="2"/>
    </font>
    <font>
      <sz val="11"/>
      <color indexed="8"/>
      <name val="Calibri"/>
      <family val="2"/>
    </font>
    <font>
      <b/>
      <sz val="10"/>
      <color rgb="FFC0504D"/>
      <name val="Arial"/>
      <family val="2"/>
    </font>
    <font>
      <b/>
      <sz val="10"/>
      <color indexed="25"/>
      <name val="Arial"/>
      <family val="2"/>
    </font>
    <font>
      <b/>
      <sz val="10"/>
      <color indexed="54"/>
      <name val="Arial"/>
      <family val="2"/>
    </font>
    <font>
      <b/>
      <sz val="10"/>
      <color indexed="53"/>
      <name val="Arial"/>
      <family val="2"/>
    </font>
    <font>
      <b/>
      <sz val="10"/>
      <color rgb="FFFF6600"/>
      <name val="Arial"/>
      <family val="2"/>
    </font>
    <font>
      <b/>
      <sz val="10"/>
      <color rgb="FFC0504D"/>
      <name val="Arial"/>
      <family val="2"/>
      <charset val="238"/>
    </font>
    <font>
      <b/>
      <sz val="10"/>
      <color rgb="FF993366"/>
      <name val="Arial"/>
      <family val="2"/>
      <charset val="238"/>
    </font>
    <font>
      <b/>
      <sz val="10"/>
      <color indexed="62"/>
      <name val="Arial"/>
      <family val="2"/>
      <charset val="238"/>
    </font>
    <font>
      <b/>
      <sz val="10"/>
      <color indexed="53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b/>
      <sz val="10"/>
      <color rgb="FF002060"/>
      <name val="Arial"/>
      <family val="2"/>
      <charset val="238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color rgb="FFFF6600"/>
      <name val="Arial"/>
      <family val="2"/>
      <charset val="238"/>
    </font>
    <font>
      <b/>
      <sz val="10"/>
      <color rgb="FF4F81BD"/>
      <name val="Arial"/>
      <family val="2"/>
      <charset val="238"/>
    </font>
    <font>
      <sz val="1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color theme="1"/>
      <name val="Arial"/>
    </font>
    <font>
      <b/>
      <sz val="10"/>
      <color rgb="FF000000"/>
      <name val="Arial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000000"/>
      <name val="Arial"/>
    </font>
    <font>
      <b/>
      <sz val="10"/>
      <color theme="1"/>
      <name val="Arial"/>
    </font>
    <font>
      <i/>
      <sz val="10"/>
      <color theme="1"/>
      <name val="Arial"/>
    </font>
    <font>
      <sz val="11"/>
      <color theme="1"/>
      <name val="Calibri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rgb="FFCCCCFF"/>
        <bgColor indexed="22"/>
      </patternFill>
    </fill>
    <fill>
      <patternFill patternType="solid">
        <fgColor rgb="FFFFFFCC"/>
        <bgColor indexed="9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indexed="31"/>
      </patternFill>
    </fill>
    <fill>
      <patternFill patternType="solid">
        <fgColor rgb="FFFFFFCC"/>
        <bgColor indexed="31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</fills>
  <borders count="16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/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/>
      <top style="double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3"/>
      </left>
      <right style="medium">
        <color indexed="63"/>
      </right>
      <top style="double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double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double">
        <color indexed="63"/>
      </top>
      <bottom style="thin">
        <color indexed="63"/>
      </bottom>
      <diagonal/>
    </border>
    <border>
      <left style="medium">
        <color indexed="63"/>
      </left>
      <right/>
      <top style="double">
        <color indexed="63"/>
      </top>
      <bottom style="thin">
        <color indexed="63"/>
      </bottom>
      <diagonal/>
    </border>
    <border>
      <left/>
      <right/>
      <top style="double">
        <color indexed="63"/>
      </top>
      <bottom/>
      <diagonal/>
    </border>
    <border>
      <left/>
      <right style="medium">
        <color indexed="63"/>
      </right>
      <top style="double">
        <color indexed="63"/>
      </top>
      <bottom/>
      <diagonal/>
    </border>
    <border>
      <left style="medium">
        <color indexed="63"/>
      </left>
      <right/>
      <top style="double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/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/>
      <top style="thin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3"/>
      </right>
      <top style="thin">
        <color indexed="64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7" fillId="0" borderId="0"/>
    <xf numFmtId="0" fontId="31" fillId="0" borderId="0"/>
    <xf numFmtId="0" fontId="6" fillId="0" borderId="0"/>
    <xf numFmtId="0" fontId="6" fillId="0" borderId="0"/>
  </cellStyleXfs>
  <cellXfs count="959">
    <xf numFmtId="0" fontId="0" fillId="0" borderId="0" xfId="0"/>
    <xf numFmtId="0" fontId="8" fillId="4" borderId="0" xfId="5" applyFont="1" applyFill="1" applyAlignment="1">
      <alignment vertical="center"/>
    </xf>
    <xf numFmtId="0" fontId="9" fillId="2" borderId="0" xfId="5" applyFont="1" applyFill="1" applyAlignment="1">
      <alignment vertical="center"/>
    </xf>
    <xf numFmtId="0" fontId="9" fillId="2" borderId="0" xfId="5" applyFont="1" applyFill="1" applyAlignment="1">
      <alignment horizontal="left" vertical="center"/>
    </xf>
    <xf numFmtId="0" fontId="3" fillId="0" borderId="0" xfId="5" applyFont="1" applyAlignment="1">
      <alignment horizontal="center"/>
    </xf>
    <xf numFmtId="0" fontId="3" fillId="0" borderId="0" xfId="5" applyFont="1" applyAlignment="1">
      <alignment horizontal="left"/>
    </xf>
    <xf numFmtId="0" fontId="3" fillId="0" borderId="0" xfId="5" applyFont="1"/>
    <xf numFmtId="0" fontId="10" fillId="4" borderId="0" xfId="5" applyFont="1" applyFill="1" applyAlignment="1">
      <alignment vertical="center"/>
    </xf>
    <xf numFmtId="0" fontId="11" fillId="4" borderId="0" xfId="5" applyFont="1" applyFill="1" applyAlignment="1">
      <alignment vertical="center"/>
    </xf>
    <xf numFmtId="0" fontId="7" fillId="0" borderId="0" xfId="5"/>
    <xf numFmtId="0" fontId="1" fillId="0" borderId="14" xfId="5" applyFont="1" applyBorder="1" applyAlignment="1">
      <alignment horizontal="center"/>
    </xf>
    <xf numFmtId="0" fontId="1" fillId="0" borderId="15" xfId="5" applyFont="1" applyBorder="1" applyAlignment="1">
      <alignment horizontal="center"/>
    </xf>
    <xf numFmtId="0" fontId="3" fillId="0" borderId="0" xfId="5" applyFont="1" applyAlignment="1">
      <alignment vertical="center"/>
    </xf>
    <xf numFmtId="0" fontId="3" fillId="2" borderId="19" xfId="5" applyFont="1" applyFill="1" applyBorder="1" applyAlignment="1">
      <alignment horizontal="left" vertical="center"/>
    </xf>
    <xf numFmtId="0" fontId="3" fillId="2" borderId="2" xfId="5" applyFont="1" applyFill="1" applyBorder="1" applyAlignment="1">
      <alignment vertical="center"/>
    </xf>
    <xf numFmtId="0" fontId="1" fillId="2" borderId="14" xfId="5" applyFont="1" applyFill="1" applyBorder="1" applyAlignment="1">
      <alignment horizontal="center" vertical="center"/>
    </xf>
    <xf numFmtId="0" fontId="1" fillId="2" borderId="15" xfId="5" applyFont="1" applyFill="1" applyBorder="1" applyAlignment="1">
      <alignment horizontal="center" vertical="center"/>
    </xf>
    <xf numFmtId="0" fontId="1" fillId="0" borderId="14" xfId="5" applyFont="1" applyBorder="1" applyAlignment="1">
      <alignment horizontal="center" vertical="center"/>
    </xf>
    <xf numFmtId="0" fontId="1" fillId="0" borderId="2" xfId="5" applyFont="1" applyBorder="1" applyAlignment="1">
      <alignment horizontal="center" vertical="center"/>
    </xf>
    <xf numFmtId="0" fontId="1" fillId="2" borderId="2" xfId="5" applyFont="1" applyFill="1" applyBorder="1" applyAlignment="1">
      <alignment horizontal="center" vertical="center"/>
    </xf>
    <xf numFmtId="164" fontId="13" fillId="7" borderId="14" xfId="5" applyNumberFormat="1" applyFont="1" applyFill="1" applyBorder="1" applyAlignment="1">
      <alignment horizontal="center" vertical="center"/>
    </xf>
    <xf numFmtId="164" fontId="13" fillId="7" borderId="15" xfId="5" applyNumberFormat="1" applyFont="1" applyFill="1" applyBorder="1" applyAlignment="1">
      <alignment horizontal="center" vertical="center"/>
    </xf>
    <xf numFmtId="164" fontId="14" fillId="7" borderId="14" xfId="5" applyNumberFormat="1" applyFont="1" applyFill="1" applyBorder="1" applyAlignment="1">
      <alignment horizontal="center" vertical="center"/>
    </xf>
    <xf numFmtId="164" fontId="14" fillId="7" borderId="15" xfId="5" applyNumberFormat="1" applyFont="1" applyFill="1" applyBorder="1" applyAlignment="1">
      <alignment horizontal="center" vertical="center"/>
    </xf>
    <xf numFmtId="164" fontId="15" fillId="7" borderId="14" xfId="5" applyNumberFormat="1" applyFont="1" applyFill="1" applyBorder="1" applyAlignment="1">
      <alignment horizontal="center" vertical="center"/>
    </xf>
    <xf numFmtId="164" fontId="15" fillId="7" borderId="15" xfId="5" applyNumberFormat="1" applyFont="1" applyFill="1" applyBorder="1" applyAlignment="1">
      <alignment horizontal="center" vertical="center"/>
    </xf>
    <xf numFmtId="0" fontId="1" fillId="6" borderId="1" xfId="3" applyFont="1" applyFill="1" applyBorder="1" applyAlignment="1">
      <alignment horizontal="left" vertical="center"/>
    </xf>
    <xf numFmtId="0" fontId="1" fillId="6" borderId="1" xfId="5" applyFont="1" applyFill="1" applyBorder="1" applyAlignment="1">
      <alignment horizontal="center" vertical="center"/>
    </xf>
    <xf numFmtId="0" fontId="3" fillId="2" borderId="1" xfId="5" applyFont="1" applyFill="1" applyBorder="1" applyAlignment="1">
      <alignment vertical="center"/>
    </xf>
    <xf numFmtId="0" fontId="1" fillId="3" borderId="2" xfId="5" applyFont="1" applyFill="1" applyBorder="1" applyAlignment="1">
      <alignment horizontal="center" vertical="center"/>
    </xf>
    <xf numFmtId="0" fontId="3" fillId="2" borderId="17" xfId="5" applyFont="1" applyFill="1" applyBorder="1" applyAlignment="1">
      <alignment vertical="center"/>
    </xf>
    <xf numFmtId="0" fontId="1" fillId="0" borderId="1" xfId="5" applyFont="1" applyBorder="1" applyAlignment="1">
      <alignment horizontal="center" vertical="center"/>
    </xf>
    <xf numFmtId="0" fontId="2" fillId="0" borderId="2" xfId="3" applyFont="1" applyBorder="1" applyAlignment="1">
      <alignment horizontal="left" vertical="center"/>
    </xf>
    <xf numFmtId="0" fontId="3" fillId="6" borderId="1" xfId="3" applyFont="1" applyFill="1" applyBorder="1" applyAlignment="1">
      <alignment horizontal="left" vertical="center"/>
    </xf>
    <xf numFmtId="0" fontId="3" fillId="2" borderId="2" xfId="5" applyFont="1" applyFill="1" applyBorder="1" applyAlignment="1">
      <alignment vertical="center" wrapText="1"/>
    </xf>
    <xf numFmtId="0" fontId="2" fillId="0" borderId="2" xfId="5" applyFont="1" applyBorder="1" applyAlignment="1">
      <alignment horizontal="center" vertical="center"/>
    </xf>
    <xf numFmtId="0" fontId="2" fillId="2" borderId="2" xfId="5" applyFont="1" applyFill="1" applyBorder="1" applyAlignment="1">
      <alignment vertical="center"/>
    </xf>
    <xf numFmtId="0" fontId="3" fillId="2" borderId="17" xfId="5" applyFont="1" applyFill="1" applyBorder="1" applyAlignment="1">
      <alignment vertical="center" wrapText="1"/>
    </xf>
    <xf numFmtId="0" fontId="3" fillId="0" borderId="2" xfId="5" applyFont="1" applyBorder="1" applyAlignment="1">
      <alignment vertical="center"/>
    </xf>
    <xf numFmtId="0" fontId="1" fillId="0" borderId="15" xfId="5" applyFont="1" applyBorder="1" applyAlignment="1">
      <alignment horizontal="center" vertical="center"/>
    </xf>
    <xf numFmtId="0" fontId="3" fillId="0" borderId="17" xfId="5" applyFont="1" applyBorder="1" applyAlignment="1">
      <alignment vertical="center" wrapText="1"/>
    </xf>
    <xf numFmtId="164" fontId="14" fillId="7" borderId="14" xfId="5" applyNumberFormat="1" applyFont="1" applyFill="1" applyBorder="1" applyAlignment="1">
      <alignment vertical="center"/>
    </xf>
    <xf numFmtId="0" fontId="7" fillId="7" borderId="15" xfId="5" applyFill="1" applyBorder="1" applyAlignment="1">
      <alignment vertical="center"/>
    </xf>
    <xf numFmtId="0" fontId="3" fillId="2" borderId="0" xfId="5" applyFont="1" applyFill="1" applyAlignment="1">
      <alignment vertical="center"/>
    </xf>
    <xf numFmtId="164" fontId="14" fillId="7" borderId="1" xfId="5" applyNumberFormat="1" applyFont="1" applyFill="1" applyBorder="1" applyAlignment="1">
      <alignment horizontal="center" vertical="center"/>
    </xf>
    <xf numFmtId="164" fontId="15" fillId="7" borderId="1" xfId="5" applyNumberFormat="1" applyFont="1" applyFill="1" applyBorder="1" applyAlignment="1">
      <alignment horizontal="center" vertical="center"/>
    </xf>
    <xf numFmtId="0" fontId="1" fillId="6" borderId="2" xfId="5" applyFont="1" applyFill="1" applyBorder="1" applyAlignment="1">
      <alignment horizontal="center" vertical="center"/>
    </xf>
    <xf numFmtId="0" fontId="1" fillId="0" borderId="22" xfId="5" applyFont="1" applyBorder="1" applyAlignment="1">
      <alignment vertical="center" wrapText="1"/>
    </xf>
    <xf numFmtId="0" fontId="1" fillId="2" borderId="23" xfId="5" applyFont="1" applyFill="1" applyBorder="1" applyAlignment="1">
      <alignment horizontal="center" vertical="center"/>
    </xf>
    <xf numFmtId="0" fontId="1" fillId="0" borderId="23" xfId="5" applyFont="1" applyBorder="1" applyAlignment="1">
      <alignment horizontal="center" vertical="center"/>
    </xf>
    <xf numFmtId="0" fontId="1" fillId="0" borderId="24" xfId="5" applyFont="1" applyBorder="1" applyAlignment="1">
      <alignment horizontal="center" vertical="center"/>
    </xf>
    <xf numFmtId="0" fontId="1" fillId="0" borderId="25" xfId="5" applyFont="1" applyBorder="1" applyAlignment="1">
      <alignment horizontal="center" vertical="center"/>
    </xf>
    <xf numFmtId="0" fontId="1" fillId="2" borderId="25" xfId="5" applyFont="1" applyFill="1" applyBorder="1" applyAlignment="1">
      <alignment horizontal="center" vertical="center"/>
    </xf>
    <xf numFmtId="0" fontId="1" fillId="0" borderId="26" xfId="3" applyFont="1" applyBorder="1" applyAlignment="1">
      <alignment horizontal="left" vertical="center"/>
    </xf>
    <xf numFmtId="0" fontId="1" fillId="2" borderId="26" xfId="5" applyFont="1" applyFill="1" applyBorder="1" applyAlignment="1">
      <alignment horizontal="center" vertical="center"/>
    </xf>
    <xf numFmtId="0" fontId="3" fillId="0" borderId="2" xfId="5" applyFont="1" applyBorder="1" applyAlignment="1">
      <alignment vertical="center" wrapText="1"/>
    </xf>
    <xf numFmtId="0" fontId="3" fillId="3" borderId="25" xfId="5" applyFont="1" applyFill="1" applyBorder="1" applyAlignment="1">
      <alignment horizontal="left" vertical="center"/>
    </xf>
    <xf numFmtId="0" fontId="3" fillId="0" borderId="22" xfId="5" applyFont="1" applyBorder="1" applyAlignment="1">
      <alignment vertical="center" wrapText="1"/>
    </xf>
    <xf numFmtId="0" fontId="3" fillId="2" borderId="25" xfId="5" applyFont="1" applyFill="1" applyBorder="1" applyAlignment="1">
      <alignment horizontal="left" vertical="center"/>
    </xf>
    <xf numFmtId="0" fontId="3" fillId="0" borderId="27" xfId="5" applyFont="1" applyBorder="1" applyAlignment="1">
      <alignment vertical="center" wrapText="1"/>
    </xf>
    <xf numFmtId="0" fontId="18" fillId="4" borderId="28" xfId="5" applyFont="1" applyFill="1" applyBorder="1" applyAlignment="1">
      <alignment horizontal="center" vertical="center"/>
    </xf>
    <xf numFmtId="0" fontId="18" fillId="4" borderId="29" xfId="5" applyFont="1" applyFill="1" applyBorder="1" applyAlignment="1">
      <alignment horizontal="center" vertical="center"/>
    </xf>
    <xf numFmtId="0" fontId="18" fillId="4" borderId="30" xfId="5" applyFont="1" applyFill="1" applyBorder="1" applyAlignment="1">
      <alignment horizontal="center" vertical="center"/>
    </xf>
    <xf numFmtId="0" fontId="18" fillId="0" borderId="28" xfId="5" applyFont="1" applyBorder="1" applyAlignment="1">
      <alignment horizontal="center" vertical="center"/>
    </xf>
    <xf numFmtId="0" fontId="18" fillId="0" borderId="29" xfId="5" applyFont="1" applyBorder="1" applyAlignment="1">
      <alignment horizontal="center" vertical="center"/>
    </xf>
    <xf numFmtId="0" fontId="18" fillId="0" borderId="31" xfId="5" applyFont="1" applyBorder="1" applyAlignment="1">
      <alignment horizontal="center" vertical="center"/>
    </xf>
    <xf numFmtId="0" fontId="18" fillId="0" borderId="32" xfId="5" applyFont="1" applyBorder="1" applyAlignment="1">
      <alignment horizontal="center" vertical="center"/>
    </xf>
    <xf numFmtId="0" fontId="3" fillId="0" borderId="33" xfId="5" applyFont="1" applyBorder="1" applyAlignment="1">
      <alignment vertical="center" wrapText="1"/>
    </xf>
    <xf numFmtId="0" fontId="3" fillId="0" borderId="26" xfId="5" applyFont="1" applyBorder="1" applyAlignment="1">
      <alignment vertical="center"/>
    </xf>
    <xf numFmtId="0" fontId="1" fillId="0" borderId="26" xfId="3" applyFont="1" applyBorder="1" applyAlignment="1">
      <alignment horizontal="center" vertical="center"/>
    </xf>
    <xf numFmtId="0" fontId="1" fillId="3" borderId="26" xfId="5" applyFont="1" applyFill="1" applyBorder="1" applyAlignment="1">
      <alignment horizontal="center" vertical="center"/>
    </xf>
    <xf numFmtId="0" fontId="1" fillId="0" borderId="17" xfId="5" applyFont="1" applyBorder="1" applyAlignment="1">
      <alignment vertical="center" wrapText="1"/>
    </xf>
    <xf numFmtId="0" fontId="1" fillId="0" borderId="26" xfId="5" applyFont="1" applyBorder="1" applyAlignment="1">
      <alignment vertical="center"/>
    </xf>
    <xf numFmtId="0" fontId="3" fillId="0" borderId="26" xfId="3" applyFont="1" applyBorder="1" applyAlignment="1">
      <alignment vertical="center"/>
    </xf>
    <xf numFmtId="0" fontId="3" fillId="0" borderId="26" xfId="5" applyFont="1" applyBorder="1" applyAlignment="1">
      <alignment vertical="center" wrapText="1"/>
    </xf>
    <xf numFmtId="0" fontId="3" fillId="0" borderId="35" xfId="5" applyFont="1" applyBorder="1" applyAlignment="1">
      <alignment vertical="center" wrapText="1"/>
    </xf>
    <xf numFmtId="0" fontId="1" fillId="0" borderId="26" xfId="5" applyFont="1" applyBorder="1" applyAlignment="1">
      <alignment horizontal="center" vertical="center"/>
    </xf>
    <xf numFmtId="0" fontId="1" fillId="0" borderId="26" xfId="3" applyFont="1" applyBorder="1" applyAlignment="1">
      <alignment vertical="center"/>
    </xf>
    <xf numFmtId="0" fontId="2" fillId="0" borderId="26" xfId="3" applyFont="1" applyBorder="1" applyAlignment="1">
      <alignment horizontal="left" vertical="center"/>
    </xf>
    <xf numFmtId="0" fontId="1" fillId="0" borderId="26" xfId="5" applyFont="1" applyBorder="1" applyAlignment="1">
      <alignment vertical="center" wrapText="1"/>
    </xf>
    <xf numFmtId="0" fontId="3" fillId="0" borderId="25" xfId="5" applyFont="1" applyBorder="1" applyAlignment="1">
      <alignment horizontal="left" vertical="center"/>
    </xf>
    <xf numFmtId="0" fontId="1" fillId="0" borderId="25" xfId="5" applyFont="1" applyBorder="1" applyAlignment="1">
      <alignment horizontal="center" vertical="center" wrapText="1"/>
    </xf>
    <xf numFmtId="0" fontId="2" fillId="0" borderId="25" xfId="5" applyFont="1" applyBorder="1" applyAlignment="1">
      <alignment horizontal="center" vertical="center"/>
    </xf>
    <xf numFmtId="0" fontId="3" fillId="3" borderId="26" xfId="5" applyFont="1" applyFill="1" applyBorder="1" applyAlignment="1">
      <alignment vertical="center"/>
    </xf>
    <xf numFmtId="0" fontId="1" fillId="2" borderId="25" xfId="5" applyFont="1" applyFill="1" applyBorder="1" applyAlignment="1">
      <alignment horizontal="center" vertical="center" wrapText="1"/>
    </xf>
    <xf numFmtId="0" fontId="1" fillId="0" borderId="2" xfId="5" applyFont="1" applyBorder="1" applyAlignment="1">
      <alignment vertical="center"/>
    </xf>
    <xf numFmtId="0" fontId="1" fillId="2" borderId="36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vertical="center"/>
    </xf>
    <xf numFmtId="0" fontId="1" fillId="0" borderId="2" xfId="5" applyFont="1" applyBorder="1" applyAlignment="1">
      <alignment vertical="center" wrapText="1"/>
    </xf>
    <xf numFmtId="0" fontId="3" fillId="0" borderId="25" xfId="5" applyFont="1" applyBorder="1" applyAlignment="1">
      <alignment vertical="center" wrapText="1"/>
    </xf>
    <xf numFmtId="0" fontId="2" fillId="0" borderId="26" xfId="5" applyFont="1" applyBorder="1" applyAlignment="1">
      <alignment vertical="center" wrapText="1"/>
    </xf>
    <xf numFmtId="164" fontId="13" fillId="7" borderId="23" xfId="5" applyNumberFormat="1" applyFont="1" applyFill="1" applyBorder="1" applyAlignment="1">
      <alignment horizontal="center" vertical="center"/>
    </xf>
    <xf numFmtId="0" fontId="13" fillId="7" borderId="26" xfId="5" applyFont="1" applyFill="1" applyBorder="1" applyAlignment="1">
      <alignment horizontal="center" vertical="center"/>
    </xf>
    <xf numFmtId="0" fontId="7" fillId="7" borderId="23" xfId="5" applyFill="1" applyBorder="1" applyAlignment="1">
      <alignment vertical="center"/>
    </xf>
    <xf numFmtId="0" fontId="14" fillId="7" borderId="26" xfId="5" applyFont="1" applyFill="1" applyBorder="1" applyAlignment="1">
      <alignment horizontal="center" vertical="center"/>
    </xf>
    <xf numFmtId="164" fontId="15" fillId="7" borderId="23" xfId="5" applyNumberFormat="1" applyFont="1" applyFill="1" applyBorder="1" applyAlignment="1">
      <alignment horizontal="center" vertical="center"/>
    </xf>
    <xf numFmtId="0" fontId="15" fillId="7" borderId="26" xfId="5" applyFont="1" applyFill="1" applyBorder="1" applyAlignment="1">
      <alignment horizontal="center" vertical="center"/>
    </xf>
    <xf numFmtId="0" fontId="1" fillId="6" borderId="26" xfId="3" applyFont="1" applyFill="1" applyBorder="1" applyAlignment="1">
      <alignment horizontal="left" vertical="center"/>
    </xf>
    <xf numFmtId="0" fontId="1" fillId="6" borderId="26" xfId="5" applyFont="1" applyFill="1" applyBorder="1" applyAlignment="1">
      <alignment horizontal="center" vertical="center"/>
    </xf>
    <xf numFmtId="0" fontId="1" fillId="6" borderId="25" xfId="5" applyFont="1" applyFill="1" applyBorder="1" applyAlignment="1">
      <alignment horizontal="center" vertical="center"/>
    </xf>
    <xf numFmtId="0" fontId="3" fillId="6" borderId="26" xfId="5" applyFont="1" applyFill="1" applyBorder="1" applyAlignment="1">
      <alignment vertical="center" wrapText="1"/>
    </xf>
    <xf numFmtId="0" fontId="3" fillId="6" borderId="25" xfId="5" applyFont="1" applyFill="1" applyBorder="1" applyAlignment="1">
      <alignment vertical="center" wrapText="1"/>
    </xf>
    <xf numFmtId="0" fontId="1" fillId="6" borderId="25" xfId="5" applyFont="1" applyFill="1" applyBorder="1" applyAlignment="1">
      <alignment horizontal="left" vertical="center"/>
    </xf>
    <xf numFmtId="0" fontId="3" fillId="2" borderId="14" xfId="5" applyFont="1" applyFill="1" applyBorder="1" applyAlignment="1">
      <alignment vertical="center"/>
    </xf>
    <xf numFmtId="0" fontId="3" fillId="2" borderId="23" xfId="5" applyFont="1" applyFill="1" applyBorder="1" applyAlignment="1">
      <alignment vertical="center"/>
    </xf>
    <xf numFmtId="0" fontId="3" fillId="2" borderId="26" xfId="5" applyFont="1" applyFill="1" applyBorder="1" applyAlignment="1">
      <alignment vertical="center"/>
    </xf>
    <xf numFmtId="0" fontId="3" fillId="2" borderId="25" xfId="5" applyFont="1" applyFill="1" applyBorder="1" applyAlignment="1">
      <alignment vertical="center"/>
    </xf>
    <xf numFmtId="0" fontId="3" fillId="2" borderId="15" xfId="5" applyFont="1" applyFill="1" applyBorder="1" applyAlignment="1">
      <alignment vertical="center"/>
    </xf>
    <xf numFmtId="0" fontId="3" fillId="2" borderId="2" xfId="5" applyFont="1" applyFill="1" applyBorder="1" applyAlignment="1">
      <alignment horizontal="left" vertical="center"/>
    </xf>
    <xf numFmtId="0" fontId="15" fillId="8" borderId="1" xfId="3" applyFont="1" applyFill="1" applyBorder="1" applyAlignment="1">
      <alignment horizontal="right" vertical="center"/>
    </xf>
    <xf numFmtId="0" fontId="15" fillId="8" borderId="25" xfId="3" applyFont="1" applyFill="1" applyBorder="1" applyAlignment="1">
      <alignment horizontal="right" vertical="center"/>
    </xf>
    <xf numFmtId="164" fontId="15" fillId="8" borderId="1" xfId="5" applyNumberFormat="1" applyFont="1" applyFill="1" applyBorder="1" applyAlignment="1">
      <alignment horizontal="center" vertical="center"/>
    </xf>
    <xf numFmtId="164" fontId="15" fillId="8" borderId="26" xfId="5" applyNumberFormat="1" applyFont="1" applyFill="1" applyBorder="1" applyAlignment="1">
      <alignment horizontal="center" vertical="center"/>
    </xf>
    <xf numFmtId="164" fontId="15" fillId="8" borderId="25" xfId="5" applyNumberFormat="1" applyFont="1" applyFill="1" applyBorder="1" applyAlignment="1">
      <alignment horizontal="center" vertical="center"/>
    </xf>
    <xf numFmtId="0" fontId="15" fillId="8" borderId="26" xfId="5" applyFont="1" applyFill="1" applyBorder="1" applyAlignment="1">
      <alignment horizontal="center" vertical="center"/>
    </xf>
    <xf numFmtId="0" fontId="15" fillId="8" borderId="25" xfId="5" applyFont="1" applyFill="1" applyBorder="1" applyAlignment="1">
      <alignment horizontal="center" vertical="center"/>
    </xf>
    <xf numFmtId="0" fontId="1" fillId="8" borderId="25" xfId="5" applyFont="1" applyFill="1" applyBorder="1" applyAlignment="1">
      <alignment horizontal="left" vertical="center"/>
    </xf>
    <xf numFmtId="164" fontId="14" fillId="7" borderId="23" xfId="5" applyNumberFormat="1" applyFont="1" applyFill="1" applyBorder="1" applyAlignment="1">
      <alignment horizontal="center" vertical="center"/>
    </xf>
    <xf numFmtId="0" fontId="26" fillId="0" borderId="0" xfId="5" applyFont="1" applyAlignment="1">
      <alignment horizontal="center"/>
    </xf>
    <xf numFmtId="0" fontId="1" fillId="0" borderId="0" xfId="5" applyFont="1" applyAlignment="1">
      <alignment horizontal="left"/>
    </xf>
    <xf numFmtId="0" fontId="2" fillId="0" borderId="0" xfId="5" applyFont="1" applyAlignment="1">
      <alignment horizontal="left"/>
    </xf>
    <xf numFmtId="0" fontId="1" fillId="0" borderId="0" xfId="5" applyFont="1" applyAlignment="1">
      <alignment vertical="center"/>
    </xf>
    <xf numFmtId="0" fontId="27" fillId="0" borderId="0" xfId="5" applyFont="1" applyAlignment="1">
      <alignment vertical="center"/>
    </xf>
    <xf numFmtId="0" fontId="2" fillId="0" borderId="0" xfId="5" applyFont="1" applyAlignment="1">
      <alignment vertical="center"/>
    </xf>
    <xf numFmtId="0" fontId="1" fillId="0" borderId="23" xfId="5" applyFont="1" applyBorder="1" applyAlignment="1">
      <alignment horizontal="center"/>
    </xf>
    <xf numFmtId="0" fontId="3" fillId="2" borderId="37" xfId="5" applyFont="1" applyFill="1" applyBorder="1" applyAlignment="1">
      <alignment horizontal="left" vertical="center"/>
    </xf>
    <xf numFmtId="0" fontId="3" fillId="2" borderId="35" xfId="5" applyFont="1" applyFill="1" applyBorder="1" applyAlignment="1">
      <alignment vertical="center"/>
    </xf>
    <xf numFmtId="0" fontId="1" fillId="7" borderId="1" xfId="5" applyFont="1" applyFill="1" applyBorder="1" applyAlignment="1">
      <alignment horizontal="center" vertical="center"/>
    </xf>
    <xf numFmtId="0" fontId="1" fillId="7" borderId="26" xfId="5" applyFont="1" applyFill="1" applyBorder="1" applyAlignment="1">
      <alignment horizontal="center" vertical="center"/>
    </xf>
    <xf numFmtId="0" fontId="1" fillId="7" borderId="25" xfId="5" applyFont="1" applyFill="1" applyBorder="1" applyAlignment="1">
      <alignment horizontal="center" vertical="center"/>
    </xf>
    <xf numFmtId="0" fontId="3" fillId="0" borderId="17" xfId="5" applyFont="1" applyBorder="1" applyAlignment="1">
      <alignment vertical="center"/>
    </xf>
    <xf numFmtId="0" fontId="1" fillId="0" borderId="26" xfId="5" applyFont="1" applyBorder="1" applyAlignment="1">
      <alignment horizontal="left" vertical="center"/>
    </xf>
    <xf numFmtId="0" fontId="7" fillId="6" borderId="26" xfId="5" applyFill="1" applyBorder="1" applyAlignment="1">
      <alignment vertical="center"/>
    </xf>
    <xf numFmtId="0" fontId="3" fillId="2" borderId="26" xfId="5" applyFont="1" applyFill="1" applyBorder="1" applyAlignment="1">
      <alignment vertical="center" wrapText="1"/>
    </xf>
    <xf numFmtId="164" fontId="13" fillId="7" borderId="26" xfId="5" applyNumberFormat="1" applyFont="1" applyFill="1" applyBorder="1" applyAlignment="1">
      <alignment horizontal="center" vertical="center"/>
    </xf>
    <xf numFmtId="164" fontId="14" fillId="7" borderId="24" xfId="5" applyNumberFormat="1" applyFont="1" applyFill="1" applyBorder="1" applyAlignment="1">
      <alignment horizontal="center" vertical="center"/>
    </xf>
    <xf numFmtId="164" fontId="14" fillId="7" borderId="38" xfId="5" applyNumberFormat="1" applyFont="1" applyFill="1" applyBorder="1" applyAlignment="1">
      <alignment horizontal="center" vertical="center"/>
    </xf>
    <xf numFmtId="164" fontId="14" fillId="7" borderId="25" xfId="5" applyNumberFormat="1" applyFont="1" applyFill="1" applyBorder="1" applyAlignment="1">
      <alignment horizontal="center" vertical="center"/>
    </xf>
    <xf numFmtId="164" fontId="14" fillId="7" borderId="26" xfId="5" applyNumberFormat="1" applyFont="1" applyFill="1" applyBorder="1" applyAlignment="1">
      <alignment horizontal="center" vertical="center"/>
    </xf>
    <xf numFmtId="164" fontId="15" fillId="7" borderId="24" xfId="5" applyNumberFormat="1" applyFont="1" applyFill="1" applyBorder="1" applyAlignment="1">
      <alignment horizontal="center" vertical="center"/>
    </xf>
    <xf numFmtId="164" fontId="15" fillId="7" borderId="38" xfId="5" applyNumberFormat="1" applyFont="1" applyFill="1" applyBorder="1" applyAlignment="1">
      <alignment horizontal="center" vertical="center"/>
    </xf>
    <xf numFmtId="164" fontId="15" fillId="7" borderId="26" xfId="5" applyNumberFormat="1" applyFont="1" applyFill="1" applyBorder="1" applyAlignment="1">
      <alignment horizontal="center" vertical="center"/>
    </xf>
    <xf numFmtId="0" fontId="3" fillId="6" borderId="25" xfId="5" applyFont="1" applyFill="1" applyBorder="1" applyAlignment="1">
      <alignment horizontal="left" vertical="center"/>
    </xf>
    <xf numFmtId="0" fontId="3" fillId="0" borderId="39" xfId="5" applyFont="1" applyBorder="1" applyAlignment="1">
      <alignment horizontal="left" vertical="center"/>
    </xf>
    <xf numFmtId="0" fontId="18" fillId="0" borderId="30" xfId="5" applyFont="1" applyBorder="1" applyAlignment="1">
      <alignment horizontal="center" vertical="center"/>
    </xf>
    <xf numFmtId="0" fontId="19" fillId="0" borderId="0" xfId="5" applyFont="1" applyAlignment="1">
      <alignment horizontal="center" vertical="center" wrapText="1"/>
    </xf>
    <xf numFmtId="0" fontId="19" fillId="0" borderId="2" xfId="5" applyFont="1" applyBorder="1" applyAlignment="1">
      <alignment vertical="center"/>
    </xf>
    <xf numFmtId="0" fontId="21" fillId="0" borderId="2" xfId="5" applyFont="1" applyBorder="1" applyAlignment="1">
      <alignment vertical="center"/>
    </xf>
    <xf numFmtId="0" fontId="3" fillId="0" borderId="2" xfId="1" applyBorder="1" applyAlignment="1">
      <alignment vertical="center"/>
    </xf>
    <xf numFmtId="0" fontId="16" fillId="0" borderId="2" xfId="5" applyFont="1" applyBorder="1" applyAlignment="1">
      <alignment vertical="center"/>
    </xf>
    <xf numFmtId="0" fontId="23" fillId="0" borderId="2" xfId="5" applyFont="1" applyBorder="1" applyAlignment="1">
      <alignment vertical="center"/>
    </xf>
    <xf numFmtId="0" fontId="1" fillId="0" borderId="26" xfId="4" applyFont="1" applyBorder="1" applyAlignment="1">
      <alignment vertical="center"/>
    </xf>
    <xf numFmtId="0" fontId="1" fillId="0" borderId="25" xfId="5" applyFont="1" applyBorder="1" applyAlignment="1">
      <alignment horizontal="left" vertical="center"/>
    </xf>
    <xf numFmtId="0" fontId="1" fillId="0" borderId="26" xfId="4" applyFont="1" applyBorder="1" applyAlignment="1">
      <alignment horizontal="left" vertical="center"/>
    </xf>
    <xf numFmtId="0" fontId="1" fillId="0" borderId="2" xfId="5" applyFont="1" applyBorder="1" applyAlignment="1">
      <alignment horizontal="left" vertical="center"/>
    </xf>
    <xf numFmtId="0" fontId="3" fillId="0" borderId="26" xfId="4" applyFont="1" applyBorder="1" applyAlignment="1">
      <alignment vertical="center"/>
    </xf>
    <xf numFmtId="0" fontId="3" fillId="0" borderId="3" xfId="2" applyFont="1" applyBorder="1" applyAlignment="1">
      <alignment horizontal="left"/>
    </xf>
    <xf numFmtId="0" fontId="2" fillId="0" borderId="26" xfId="4" applyFont="1" applyBorder="1" applyAlignment="1">
      <alignment horizontal="left" vertical="center"/>
    </xf>
    <xf numFmtId="0" fontId="3" fillId="0" borderId="2" xfId="5" applyFont="1" applyBorder="1" applyAlignment="1">
      <alignment horizontal="left" vertical="center"/>
    </xf>
    <xf numFmtId="0" fontId="3" fillId="0" borderId="25" xfId="5" applyFont="1" applyBorder="1" applyAlignment="1">
      <alignment vertical="center"/>
    </xf>
    <xf numFmtId="0" fontId="2" fillId="0" borderId="2" xfId="5" applyFont="1" applyBorder="1" applyAlignment="1">
      <alignment vertical="center"/>
    </xf>
    <xf numFmtId="0" fontId="28" fillId="4" borderId="0" xfId="5" applyFont="1" applyFill="1" applyAlignment="1">
      <alignment vertical="center"/>
    </xf>
    <xf numFmtId="0" fontId="18" fillId="0" borderId="28" xfId="5" applyFont="1" applyBorder="1" applyAlignment="1">
      <alignment horizontal="center"/>
    </xf>
    <xf numFmtId="0" fontId="18" fillId="0" borderId="29" xfId="5" applyFont="1" applyBorder="1" applyAlignment="1">
      <alignment horizontal="center"/>
    </xf>
    <xf numFmtId="0" fontId="18" fillId="0" borderId="30" xfId="5" applyFont="1" applyBorder="1" applyAlignment="1">
      <alignment horizontal="center"/>
    </xf>
    <xf numFmtId="0" fontId="18" fillId="9" borderId="49" xfId="5" applyFont="1" applyFill="1" applyBorder="1" applyAlignment="1">
      <alignment horizontal="center" vertical="center"/>
    </xf>
    <xf numFmtId="0" fontId="18" fillId="9" borderId="51" xfId="6" applyFont="1" applyFill="1" applyBorder="1" applyAlignment="1">
      <alignment horizontal="left" vertical="center" wrapText="1"/>
    </xf>
    <xf numFmtId="0" fontId="18" fillId="9" borderId="52" xfId="5" applyFont="1" applyFill="1" applyBorder="1" applyAlignment="1">
      <alignment horizontal="center" vertical="center"/>
    </xf>
    <xf numFmtId="0" fontId="18" fillId="9" borderId="33" xfId="5" applyFont="1" applyFill="1" applyBorder="1" applyAlignment="1">
      <alignment horizontal="center" vertical="center"/>
    </xf>
    <xf numFmtId="0" fontId="18" fillId="9" borderId="21" xfId="5" applyFont="1" applyFill="1" applyBorder="1" applyAlignment="1">
      <alignment horizontal="center" vertical="center"/>
    </xf>
    <xf numFmtId="0" fontId="7" fillId="0" borderId="53" xfId="5" applyBorder="1"/>
    <xf numFmtId="0" fontId="7" fillId="4" borderId="47" xfId="5" applyFill="1" applyBorder="1" applyAlignment="1">
      <alignment vertical="center"/>
    </xf>
    <xf numFmtId="0" fontId="18" fillId="4" borderId="54" xfId="5" applyFont="1" applyFill="1" applyBorder="1" applyAlignment="1">
      <alignment horizontal="center" vertical="center"/>
    </xf>
    <xf numFmtId="0" fontId="18" fillId="4" borderId="55" xfId="5" applyFont="1" applyFill="1" applyBorder="1" applyAlignment="1">
      <alignment horizontal="center" vertical="center"/>
    </xf>
    <xf numFmtId="0" fontId="18" fillId="4" borderId="56" xfId="5" applyFont="1" applyFill="1" applyBorder="1" applyAlignment="1">
      <alignment horizontal="center" vertical="center"/>
    </xf>
    <xf numFmtId="0" fontId="18" fillId="0" borderId="54" xfId="5" applyFont="1" applyBorder="1" applyAlignment="1">
      <alignment horizontal="center" vertical="center"/>
    </xf>
    <xf numFmtId="0" fontId="18" fillId="0" borderId="55" xfId="5" applyFont="1" applyBorder="1" applyAlignment="1">
      <alignment horizontal="center" vertical="center"/>
    </xf>
    <xf numFmtId="0" fontId="18" fillId="0" borderId="57" xfId="5" applyFont="1" applyBorder="1" applyAlignment="1">
      <alignment horizontal="center" vertical="center"/>
    </xf>
    <xf numFmtId="0" fontId="18" fillId="0" borderId="49" xfId="5" applyFont="1" applyBorder="1" applyAlignment="1">
      <alignment horizontal="center" vertical="center"/>
    </xf>
    <xf numFmtId="0" fontId="1" fillId="2" borderId="2" xfId="5" applyFont="1" applyFill="1" applyBorder="1" applyAlignment="1">
      <alignment vertical="center"/>
    </xf>
    <xf numFmtId="0" fontId="2" fillId="2" borderId="26" xfId="5" applyFont="1" applyFill="1" applyBorder="1" applyAlignment="1">
      <alignment horizontal="left" vertical="center"/>
    </xf>
    <xf numFmtId="0" fontId="7" fillId="4" borderId="32" xfId="5" applyFill="1" applyBorder="1" applyAlignment="1">
      <alignment vertical="center"/>
    </xf>
    <xf numFmtId="0" fontId="7" fillId="4" borderId="21" xfId="5" applyFill="1" applyBorder="1" applyAlignment="1">
      <alignment vertical="center"/>
    </xf>
    <xf numFmtId="0" fontId="1" fillId="0" borderId="58" xfId="3" applyFont="1" applyBorder="1" applyAlignment="1">
      <alignment horizontal="left" vertical="center"/>
    </xf>
    <xf numFmtId="0" fontId="27" fillId="2" borderId="2" xfId="5" applyFont="1" applyFill="1" applyBorder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7" fillId="4" borderId="21" xfId="5" applyFill="1" applyBorder="1" applyAlignment="1">
      <alignment vertical="center" wrapText="1"/>
    </xf>
    <xf numFmtId="0" fontId="18" fillId="4" borderId="59" xfId="5" applyFont="1" applyFill="1" applyBorder="1" applyAlignment="1">
      <alignment horizontal="center" vertical="center"/>
    </xf>
    <xf numFmtId="0" fontId="1" fillId="2" borderId="35" xfId="5" applyFont="1" applyFill="1" applyBorder="1" applyAlignment="1">
      <alignment horizontal="center" vertical="center"/>
    </xf>
    <xf numFmtId="0" fontId="1" fillId="0" borderId="58" xfId="3" applyFont="1" applyBorder="1" applyAlignment="1">
      <alignment horizontal="center" vertical="center"/>
    </xf>
    <xf numFmtId="0" fontId="1" fillId="0" borderId="13" xfId="5" applyFont="1" applyBorder="1" applyAlignment="1">
      <alignment horizontal="center" vertical="center"/>
    </xf>
    <xf numFmtId="0" fontId="1" fillId="2" borderId="13" xfId="5" applyFont="1" applyFill="1" applyBorder="1" applyAlignment="1">
      <alignment vertical="center"/>
    </xf>
    <xf numFmtId="0" fontId="1" fillId="2" borderId="38" xfId="5" applyFont="1" applyFill="1" applyBorder="1" applyAlignment="1">
      <alignment horizontal="center" vertical="center"/>
    </xf>
    <xf numFmtId="0" fontId="3" fillId="0" borderId="58" xfId="5" applyFont="1" applyBorder="1" applyAlignment="1">
      <alignment vertical="center"/>
    </xf>
    <xf numFmtId="0" fontId="2" fillId="0" borderId="25" xfId="5" applyFont="1" applyBorder="1" applyAlignment="1">
      <alignment vertical="center"/>
    </xf>
    <xf numFmtId="0" fontId="1" fillId="2" borderId="2" xfId="5" applyFont="1" applyFill="1" applyBorder="1" applyAlignment="1">
      <alignment horizontal="left" vertical="center"/>
    </xf>
    <xf numFmtId="0" fontId="3" fillId="0" borderId="25" xfId="5" applyFont="1" applyBorder="1" applyAlignment="1">
      <alignment horizontal="center" vertical="center"/>
    </xf>
    <xf numFmtId="0" fontId="2" fillId="0" borderId="58" xfId="5" applyFont="1" applyBorder="1" applyAlignment="1">
      <alignment vertical="center"/>
    </xf>
    <xf numFmtId="0" fontId="18" fillId="4" borderId="21" xfId="5" applyFont="1" applyFill="1" applyBorder="1" applyAlignment="1">
      <alignment horizontal="center" vertical="center"/>
    </xf>
    <xf numFmtId="0" fontId="18" fillId="0" borderId="21" xfId="6" applyFont="1" applyBorder="1" applyAlignment="1">
      <alignment horizontal="center" vertical="center"/>
    </xf>
    <xf numFmtId="0" fontId="18" fillId="0" borderId="33" xfId="6" applyFont="1" applyBorder="1" applyAlignment="1">
      <alignment horizontal="center" vertical="center"/>
    </xf>
    <xf numFmtId="0" fontId="18" fillId="4" borderId="32" xfId="5" applyFont="1" applyFill="1" applyBorder="1" applyAlignment="1">
      <alignment horizontal="center" vertical="center"/>
    </xf>
    <xf numFmtId="0" fontId="18" fillId="4" borderId="33" xfId="5" applyFont="1" applyFill="1" applyBorder="1" applyAlignment="1">
      <alignment horizontal="center" vertical="center"/>
    </xf>
    <xf numFmtId="0" fontId="1" fillId="0" borderId="62" xfId="5" applyFont="1" applyBorder="1" applyAlignment="1">
      <alignment horizontal="center" vertical="center"/>
    </xf>
    <xf numFmtId="165" fontId="33" fillId="12" borderId="28" xfId="5" applyNumberFormat="1" applyFont="1" applyFill="1" applyBorder="1" applyAlignment="1">
      <alignment horizontal="center" vertical="center"/>
    </xf>
    <xf numFmtId="165" fontId="33" fillId="12" borderId="29" xfId="5" applyNumberFormat="1" applyFont="1" applyFill="1" applyBorder="1" applyAlignment="1">
      <alignment horizontal="center" vertical="center"/>
    </xf>
    <xf numFmtId="165" fontId="33" fillId="12" borderId="59" xfId="5" applyNumberFormat="1" applyFont="1" applyFill="1" applyBorder="1" applyAlignment="1">
      <alignment horizontal="center" vertical="center"/>
    </xf>
    <xf numFmtId="165" fontId="33" fillId="12" borderId="32" xfId="5" applyNumberFormat="1" applyFont="1" applyFill="1" applyBorder="1" applyAlignment="1">
      <alignment horizontal="center" vertical="center"/>
    </xf>
    <xf numFmtId="165" fontId="34" fillId="12" borderId="28" xfId="5" applyNumberFormat="1" applyFont="1" applyFill="1" applyBorder="1" applyAlignment="1">
      <alignment horizontal="center" vertical="center"/>
    </xf>
    <xf numFmtId="165" fontId="34" fillId="12" borderId="29" xfId="5" applyNumberFormat="1" applyFont="1" applyFill="1" applyBorder="1" applyAlignment="1">
      <alignment horizontal="center" vertical="center"/>
    </xf>
    <xf numFmtId="165" fontId="34" fillId="12" borderId="59" xfId="5" applyNumberFormat="1" applyFont="1" applyFill="1" applyBorder="1" applyAlignment="1">
      <alignment horizontal="center" vertical="center"/>
    </xf>
    <xf numFmtId="165" fontId="34" fillId="12" borderId="32" xfId="5" applyNumberFormat="1" applyFont="1" applyFill="1" applyBorder="1" applyAlignment="1">
      <alignment horizontal="center" vertical="center"/>
    </xf>
    <xf numFmtId="165" fontId="35" fillId="12" borderId="28" xfId="5" applyNumberFormat="1" applyFont="1" applyFill="1" applyBorder="1" applyAlignment="1">
      <alignment horizontal="center" vertical="center"/>
    </xf>
    <xf numFmtId="165" fontId="35" fillId="12" borderId="29" xfId="5" applyNumberFormat="1" applyFont="1" applyFill="1" applyBorder="1" applyAlignment="1">
      <alignment horizontal="center" vertical="center"/>
    </xf>
    <xf numFmtId="165" fontId="35" fillId="12" borderId="30" xfId="5" applyNumberFormat="1" applyFont="1" applyFill="1" applyBorder="1" applyAlignment="1">
      <alignment horizontal="center" vertical="center"/>
    </xf>
    <xf numFmtId="165" fontId="35" fillId="12" borderId="32" xfId="5" applyNumberFormat="1" applyFont="1" applyFill="1" applyBorder="1" applyAlignment="1">
      <alignment horizontal="center" vertical="center"/>
    </xf>
    <xf numFmtId="0" fontId="18" fillId="9" borderId="52" xfId="6" applyFont="1" applyFill="1" applyBorder="1" applyAlignment="1">
      <alignment horizontal="left" vertical="center" wrapText="1"/>
    </xf>
    <xf numFmtId="0" fontId="7" fillId="4" borderId="49" xfId="5" applyFill="1" applyBorder="1" applyAlignment="1">
      <alignment vertical="center"/>
    </xf>
    <xf numFmtId="0" fontId="7" fillId="4" borderId="21" xfId="5" applyFill="1" applyBorder="1" applyAlignment="1">
      <alignment horizontal="left" vertical="center"/>
    </xf>
    <xf numFmtId="0" fontId="7" fillId="4" borderId="34" xfId="5" applyFill="1" applyBorder="1" applyAlignment="1">
      <alignment vertical="center"/>
    </xf>
    <xf numFmtId="0" fontId="7" fillId="4" borderId="32" xfId="5" applyFill="1" applyBorder="1" applyAlignment="1">
      <alignment vertical="center" wrapText="1"/>
    </xf>
    <xf numFmtId="0" fontId="18" fillId="10" borderId="52" xfId="6" applyFont="1" applyFill="1" applyBorder="1" applyAlignment="1">
      <alignment horizontal="left" vertical="center" wrapText="1"/>
    </xf>
    <xf numFmtId="0" fontId="0" fillId="9" borderId="33" xfId="6" applyFont="1" applyFill="1" applyBorder="1" applyAlignment="1">
      <alignment horizontal="left" vertical="center" wrapText="1"/>
    </xf>
    <xf numFmtId="0" fontId="3" fillId="0" borderId="32" xfId="5" applyFont="1" applyBorder="1" applyAlignment="1">
      <alignment vertical="center" wrapText="1"/>
    </xf>
    <xf numFmtId="0" fontId="18" fillId="4" borderId="32" xfId="5" applyFont="1" applyFill="1" applyBorder="1" applyAlignment="1">
      <alignment horizontal="center" vertical="center" wrapText="1"/>
    </xf>
    <xf numFmtId="0" fontId="18" fillId="4" borderId="21" xfId="5" applyFont="1" applyFill="1" applyBorder="1" applyAlignment="1">
      <alignment horizontal="center" vertical="center" wrapText="1"/>
    </xf>
    <xf numFmtId="165" fontId="33" fillId="12" borderId="30" xfId="5" applyNumberFormat="1" applyFont="1" applyFill="1" applyBorder="1" applyAlignment="1">
      <alignment horizontal="center" vertical="center"/>
    </xf>
    <xf numFmtId="0" fontId="3" fillId="4" borderId="32" xfId="5" applyFont="1" applyFill="1" applyBorder="1" applyAlignment="1">
      <alignment vertical="center" wrapText="1"/>
    </xf>
    <xf numFmtId="0" fontId="7" fillId="4" borderId="32" xfId="5" applyFill="1" applyBorder="1" applyAlignment="1">
      <alignment vertical="top" wrapText="1"/>
    </xf>
    <xf numFmtId="0" fontId="18" fillId="9" borderId="32" xfId="5" applyFont="1" applyFill="1" applyBorder="1" applyAlignment="1">
      <alignment horizontal="center" vertical="center"/>
    </xf>
    <xf numFmtId="0" fontId="7" fillId="0" borderId="0" xfId="5" applyAlignment="1">
      <alignment horizontal="center"/>
    </xf>
    <xf numFmtId="0" fontId="11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7" fillId="0" borderId="32" xfId="5" applyBorder="1" applyAlignment="1">
      <alignment vertical="center"/>
    </xf>
    <xf numFmtId="0" fontId="7" fillId="0" borderId="46" xfId="5" applyBorder="1" applyAlignment="1">
      <alignment vertical="center" wrapText="1"/>
    </xf>
    <xf numFmtId="0" fontId="2" fillId="0" borderId="58" xfId="5" applyFont="1" applyBorder="1" applyAlignment="1">
      <alignment vertical="center" wrapText="1"/>
    </xf>
    <xf numFmtId="0" fontId="2" fillId="0" borderId="25" xfId="5" applyFont="1" applyBorder="1" applyAlignment="1">
      <alignment vertical="center" wrapText="1"/>
    </xf>
    <xf numFmtId="0" fontId="27" fillId="0" borderId="2" xfId="5" applyFont="1" applyBorder="1" applyAlignment="1">
      <alignment horizontal="center" vertical="center"/>
    </xf>
    <xf numFmtId="0" fontId="7" fillId="0" borderId="21" xfId="5" applyBorder="1" applyAlignment="1">
      <alignment vertical="center" wrapText="1"/>
    </xf>
    <xf numFmtId="0" fontId="18" fillId="0" borderId="59" xfId="5" applyFont="1" applyBorder="1" applyAlignment="1">
      <alignment horizontal="center" vertical="center"/>
    </xf>
    <xf numFmtId="0" fontId="1" fillId="0" borderId="35" xfId="5" applyFont="1" applyBorder="1" applyAlignment="1">
      <alignment horizontal="center" vertical="center"/>
    </xf>
    <xf numFmtId="0" fontId="7" fillId="0" borderId="21" xfId="5" applyBorder="1" applyAlignment="1">
      <alignment vertical="center"/>
    </xf>
    <xf numFmtId="0" fontId="1" fillId="0" borderId="60" xfId="5" applyFont="1" applyBorder="1" applyAlignment="1">
      <alignment vertical="center"/>
    </xf>
    <xf numFmtId="0" fontId="1" fillId="0" borderId="13" xfId="5" applyFont="1" applyBorder="1" applyAlignment="1">
      <alignment vertical="center"/>
    </xf>
    <xf numFmtId="0" fontId="1" fillId="0" borderId="18" xfId="5" applyFont="1" applyBorder="1" applyAlignment="1">
      <alignment vertical="center"/>
    </xf>
    <xf numFmtId="0" fontId="3" fillId="0" borderId="13" xfId="5" applyFont="1" applyBorder="1" applyAlignment="1">
      <alignment vertical="center"/>
    </xf>
    <xf numFmtId="0" fontId="3" fillId="0" borderId="18" xfId="5" applyFont="1" applyBorder="1" applyAlignment="1">
      <alignment vertical="center"/>
    </xf>
    <xf numFmtId="0" fontId="18" fillId="0" borderId="61" xfId="5" applyFont="1" applyBorder="1" applyAlignment="1">
      <alignment horizontal="center" vertical="center"/>
    </xf>
    <xf numFmtId="0" fontId="18" fillId="0" borderId="56" xfId="5" applyFont="1" applyBorder="1" applyAlignment="1">
      <alignment horizontal="center" vertical="center"/>
    </xf>
    <xf numFmtId="0" fontId="1" fillId="0" borderId="38" xfId="5" applyFont="1" applyBorder="1" applyAlignment="1">
      <alignment horizontal="center" vertical="center"/>
    </xf>
    <xf numFmtId="0" fontId="1" fillId="0" borderId="70" xfId="5" applyFont="1" applyBorder="1" applyAlignment="1">
      <alignment horizontal="center"/>
    </xf>
    <xf numFmtId="0" fontId="1" fillId="0" borderId="71" xfId="5" applyFont="1" applyBorder="1" applyAlignment="1">
      <alignment horizontal="center"/>
    </xf>
    <xf numFmtId="0" fontId="1" fillId="0" borderId="72" xfId="5" applyFont="1" applyBorder="1" applyAlignment="1">
      <alignment horizontal="center"/>
    </xf>
    <xf numFmtId="0" fontId="1" fillId="13" borderId="77" xfId="5" applyFont="1" applyFill="1" applyBorder="1" applyAlignment="1">
      <alignment horizontal="center" vertical="center"/>
    </xf>
    <xf numFmtId="0" fontId="1" fillId="13" borderId="80" xfId="3" applyFont="1" applyFill="1" applyBorder="1" applyAlignment="1">
      <alignment horizontal="left" vertical="center" wrapText="1"/>
    </xf>
    <xf numFmtId="0" fontId="1" fillId="13" borderId="81" xfId="5" applyFont="1" applyFill="1" applyBorder="1" applyAlignment="1">
      <alignment horizontal="center" vertical="center"/>
    </xf>
    <xf numFmtId="0" fontId="1" fillId="13" borderId="82" xfId="5" applyFont="1" applyFill="1" applyBorder="1" applyAlignment="1">
      <alignment horizontal="center" vertical="center"/>
    </xf>
    <xf numFmtId="0" fontId="1" fillId="13" borderId="83" xfId="5" applyFont="1" applyFill="1" applyBorder="1" applyAlignment="1">
      <alignment horizontal="center" vertical="center"/>
    </xf>
    <xf numFmtId="0" fontId="3" fillId="2" borderId="84" xfId="5" applyFont="1" applyFill="1" applyBorder="1" applyAlignment="1">
      <alignment vertical="center"/>
    </xf>
    <xf numFmtId="0" fontId="7" fillId="4" borderId="74" xfId="5" applyFill="1" applyBorder="1" applyAlignment="1">
      <alignment vertical="center"/>
    </xf>
    <xf numFmtId="0" fontId="1" fillId="4" borderId="85" xfId="5" applyFont="1" applyFill="1" applyBorder="1" applyAlignment="1">
      <alignment horizontal="center" vertical="center"/>
    </xf>
    <xf numFmtId="0" fontId="1" fillId="4" borderId="86" xfId="5" applyFont="1" applyFill="1" applyBorder="1" applyAlignment="1">
      <alignment horizontal="center" vertical="center"/>
    </xf>
    <xf numFmtId="0" fontId="1" fillId="4" borderId="87" xfId="5" applyFont="1" applyFill="1" applyBorder="1" applyAlignment="1">
      <alignment horizontal="center" vertical="center"/>
    </xf>
    <xf numFmtId="0" fontId="1" fillId="0" borderId="85" xfId="5" applyFont="1" applyBorder="1" applyAlignment="1">
      <alignment horizontal="center" vertical="center"/>
    </xf>
    <xf numFmtId="0" fontId="1" fillId="0" borderId="86" xfId="5" applyFont="1" applyBorder="1" applyAlignment="1">
      <alignment horizontal="center" vertical="center"/>
    </xf>
    <xf numFmtId="0" fontId="1" fillId="0" borderId="88" xfId="5" applyFont="1" applyBorder="1" applyAlignment="1">
      <alignment horizontal="center" vertical="center"/>
    </xf>
    <xf numFmtId="0" fontId="1" fillId="0" borderId="77" xfId="5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4" borderId="83" xfId="5" applyFill="1" applyBorder="1" applyAlignment="1">
      <alignment vertical="center"/>
    </xf>
    <xf numFmtId="0" fontId="1" fillId="4" borderId="70" xfId="5" applyFont="1" applyFill="1" applyBorder="1" applyAlignment="1">
      <alignment horizontal="center" vertical="center"/>
    </xf>
    <xf numFmtId="0" fontId="1" fillId="4" borderId="71" xfId="5" applyFont="1" applyFill="1" applyBorder="1" applyAlignment="1">
      <alignment horizontal="center" vertical="center"/>
    </xf>
    <xf numFmtId="0" fontId="1" fillId="4" borderId="72" xfId="5" applyFont="1" applyFill="1" applyBorder="1" applyAlignment="1">
      <alignment horizontal="center" vertical="center"/>
    </xf>
    <xf numFmtId="0" fontId="1" fillId="0" borderId="70" xfId="5" applyFont="1" applyBorder="1" applyAlignment="1">
      <alignment horizontal="center" vertical="center"/>
    </xf>
    <xf numFmtId="0" fontId="1" fillId="0" borderId="71" xfId="5" applyFont="1" applyBorder="1" applyAlignment="1">
      <alignment horizontal="center" vertical="center"/>
    </xf>
    <xf numFmtId="0" fontId="1" fillId="0" borderId="89" xfId="5" applyFont="1" applyBorder="1" applyAlignment="1">
      <alignment horizontal="center" vertical="center"/>
    </xf>
    <xf numFmtId="0" fontId="1" fillId="0" borderId="78" xfId="5" applyFont="1" applyBorder="1" applyAlignment="1">
      <alignment horizontal="center" vertical="center"/>
    </xf>
    <xf numFmtId="0" fontId="1" fillId="0" borderId="1" xfId="3" applyFont="1" applyBorder="1" applyAlignment="1">
      <alignment horizontal="left" vertical="center"/>
    </xf>
    <xf numFmtId="0" fontId="1" fillId="0" borderId="0" xfId="5" applyFont="1" applyAlignment="1">
      <alignment horizontal="center" vertical="center"/>
    </xf>
    <xf numFmtId="0" fontId="2" fillId="5" borderId="26" xfId="5" applyFont="1" applyFill="1" applyBorder="1" applyAlignment="1">
      <alignment vertical="center" wrapText="1"/>
    </xf>
    <xf numFmtId="0" fontId="2" fillId="5" borderId="2" xfId="5" applyFont="1" applyFill="1" applyBorder="1" applyAlignment="1">
      <alignment vertical="center" wrapText="1"/>
    </xf>
    <xf numFmtId="0" fontId="7" fillId="4" borderId="83" xfId="5" applyFill="1" applyBorder="1" applyAlignment="1">
      <alignment vertical="center" wrapText="1"/>
    </xf>
    <xf numFmtId="0" fontId="1" fillId="4" borderId="90" xfId="5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2" borderId="17" xfId="5" applyFont="1" applyFill="1" applyBorder="1" applyAlignment="1">
      <alignment vertical="center"/>
    </xf>
    <xf numFmtId="0" fontId="2" fillId="0" borderId="26" xfId="5" applyFont="1" applyBorder="1" applyAlignment="1">
      <alignment vertical="center"/>
    </xf>
    <xf numFmtId="0" fontId="3" fillId="0" borderId="1" xfId="3" applyFont="1" applyBorder="1" applyAlignment="1">
      <alignment horizontal="center" vertical="center"/>
    </xf>
    <xf numFmtId="0" fontId="7" fillId="4" borderId="78" xfId="5" applyFill="1" applyBorder="1" applyAlignment="1">
      <alignment vertical="center"/>
    </xf>
    <xf numFmtId="0" fontId="1" fillId="0" borderId="92" xfId="5" applyFont="1" applyBorder="1" applyAlignment="1">
      <alignment horizontal="center" vertical="center"/>
    </xf>
    <xf numFmtId="0" fontId="1" fillId="4" borderId="83" xfId="5" applyFont="1" applyFill="1" applyBorder="1" applyAlignment="1">
      <alignment horizontal="center" vertical="center"/>
    </xf>
    <xf numFmtId="0" fontId="1" fillId="0" borderId="82" xfId="3" applyFont="1" applyBorder="1" applyAlignment="1">
      <alignment horizontal="center" vertical="center"/>
    </xf>
    <xf numFmtId="0" fontId="1" fillId="0" borderId="93" xfId="3" applyFont="1" applyBorder="1" applyAlignment="1">
      <alignment horizontal="center" vertical="center"/>
    </xf>
    <xf numFmtId="0" fontId="1" fillId="4" borderId="78" xfId="5" applyFont="1" applyFill="1" applyBorder="1" applyAlignment="1">
      <alignment horizontal="center" vertical="center"/>
    </xf>
    <xf numFmtId="0" fontId="1" fillId="4" borderId="82" xfId="5" applyFont="1" applyFill="1" applyBorder="1" applyAlignment="1">
      <alignment horizontal="center" vertical="center"/>
    </xf>
    <xf numFmtId="164" fontId="38" fillId="14" borderId="70" xfId="5" applyNumberFormat="1" applyFont="1" applyFill="1" applyBorder="1" applyAlignment="1">
      <alignment horizontal="center" vertical="center"/>
    </xf>
    <xf numFmtId="164" fontId="38" fillId="14" borderId="71" xfId="5" applyNumberFormat="1" applyFont="1" applyFill="1" applyBorder="1" applyAlignment="1">
      <alignment horizontal="center" vertical="center"/>
    </xf>
    <xf numFmtId="164" fontId="38" fillId="14" borderId="90" xfId="5" applyNumberFormat="1" applyFont="1" applyFill="1" applyBorder="1" applyAlignment="1">
      <alignment horizontal="center" vertical="center"/>
    </xf>
    <xf numFmtId="164" fontId="38" fillId="14" borderId="78" xfId="5" applyNumberFormat="1" applyFont="1" applyFill="1" applyBorder="1" applyAlignment="1">
      <alignment horizontal="center" vertical="center"/>
    </xf>
    <xf numFmtId="164" fontId="39" fillId="14" borderId="70" xfId="5" applyNumberFormat="1" applyFont="1" applyFill="1" applyBorder="1" applyAlignment="1">
      <alignment horizontal="center" vertical="center"/>
    </xf>
    <xf numFmtId="164" fontId="39" fillId="14" borderId="71" xfId="5" applyNumberFormat="1" applyFont="1" applyFill="1" applyBorder="1" applyAlignment="1">
      <alignment horizontal="center" vertical="center"/>
    </xf>
    <xf numFmtId="164" fontId="39" fillId="14" borderId="90" xfId="5" applyNumberFormat="1" applyFont="1" applyFill="1" applyBorder="1" applyAlignment="1">
      <alignment horizontal="center" vertical="center"/>
    </xf>
    <xf numFmtId="164" fontId="39" fillId="14" borderId="78" xfId="5" applyNumberFormat="1" applyFont="1" applyFill="1" applyBorder="1" applyAlignment="1">
      <alignment horizontal="center" vertical="center"/>
    </xf>
    <xf numFmtId="164" fontId="40" fillId="14" borderId="70" xfId="5" applyNumberFormat="1" applyFont="1" applyFill="1" applyBorder="1" applyAlignment="1">
      <alignment horizontal="center" vertical="center"/>
    </xf>
    <xf numFmtId="164" fontId="40" fillId="14" borderId="71" xfId="5" applyNumberFormat="1" applyFont="1" applyFill="1" applyBorder="1" applyAlignment="1">
      <alignment horizontal="center" vertical="center"/>
    </xf>
    <xf numFmtId="164" fontId="40" fillId="14" borderId="90" xfId="5" applyNumberFormat="1" applyFont="1" applyFill="1" applyBorder="1" applyAlignment="1">
      <alignment horizontal="center" vertical="center"/>
    </xf>
    <xf numFmtId="164" fontId="40" fillId="14" borderId="78" xfId="5" applyNumberFormat="1" applyFont="1" applyFill="1" applyBorder="1" applyAlignment="1">
      <alignment horizontal="center" vertical="center"/>
    </xf>
    <xf numFmtId="0" fontId="1" fillId="13" borderId="81" xfId="3" applyFont="1" applyFill="1" applyBorder="1" applyAlignment="1">
      <alignment horizontal="left" vertical="center" wrapText="1"/>
    </xf>
    <xf numFmtId="0" fontId="7" fillId="4" borderId="77" xfId="5" applyFill="1" applyBorder="1" applyAlignment="1">
      <alignment vertical="center"/>
    </xf>
    <xf numFmtId="0" fontId="1" fillId="0" borderId="94" xfId="5" applyFont="1" applyBorder="1" applyAlignment="1">
      <alignment horizontal="center" vertical="center"/>
    </xf>
    <xf numFmtId="0" fontId="2" fillId="0" borderId="78" xfId="5" applyFont="1" applyBorder="1" applyAlignment="1">
      <alignment vertical="center"/>
    </xf>
    <xf numFmtId="0" fontId="3" fillId="4" borderId="78" xfId="5" applyFont="1" applyFill="1" applyBorder="1" applyAlignment="1">
      <alignment vertical="center"/>
    </xf>
    <xf numFmtId="0" fontId="7" fillId="4" borderId="95" xfId="5" applyFill="1" applyBorder="1" applyAlignment="1">
      <alignment vertical="center"/>
    </xf>
    <xf numFmtId="0" fontId="1" fillId="0" borderId="96" xfId="5" applyFont="1" applyBorder="1" applyAlignment="1">
      <alignment horizontal="center" vertical="center"/>
    </xf>
    <xf numFmtId="164" fontId="40" fillId="14" borderId="83" xfId="5" applyNumberFormat="1" applyFont="1" applyFill="1" applyBorder="1" applyAlignment="1">
      <alignment horizontal="center" vertical="center"/>
    </xf>
    <xf numFmtId="0" fontId="1" fillId="4" borderId="78" xfId="5" applyFont="1" applyFill="1" applyBorder="1" applyAlignment="1">
      <alignment vertical="center"/>
    </xf>
    <xf numFmtId="0" fontId="1" fillId="0" borderId="97" xfId="3" applyFont="1" applyBorder="1" applyAlignment="1">
      <alignment horizontal="left" vertical="center"/>
    </xf>
    <xf numFmtId="0" fontId="1" fillId="0" borderId="82" xfId="3" applyFont="1" applyBorder="1" applyAlignment="1">
      <alignment horizontal="left" vertical="center"/>
    </xf>
    <xf numFmtId="164" fontId="26" fillId="14" borderId="70" xfId="5" applyNumberFormat="1" applyFont="1" applyFill="1" applyBorder="1" applyAlignment="1">
      <alignment horizontal="center" vertical="center"/>
    </xf>
    <xf numFmtId="164" fontId="15" fillId="6" borderId="1" xfId="5" applyNumberFormat="1" applyFont="1" applyFill="1" applyBorder="1" applyAlignment="1">
      <alignment horizontal="center" vertical="center"/>
    </xf>
    <xf numFmtId="164" fontId="15" fillId="6" borderId="26" xfId="5" applyNumberFormat="1" applyFont="1" applyFill="1" applyBorder="1" applyAlignment="1">
      <alignment horizontal="center" vertical="center"/>
    </xf>
    <xf numFmtId="164" fontId="15" fillId="6" borderId="25" xfId="5" applyNumberFormat="1" applyFont="1" applyFill="1" applyBorder="1" applyAlignment="1">
      <alignment horizontal="center" vertical="center"/>
    </xf>
    <xf numFmtId="0" fontId="15" fillId="6" borderId="26" xfId="5" applyFont="1" applyFill="1" applyBorder="1" applyAlignment="1">
      <alignment horizontal="center" vertical="center"/>
    </xf>
    <xf numFmtId="0" fontId="15" fillId="6" borderId="25" xfId="5" applyFont="1" applyFill="1" applyBorder="1" applyAlignment="1">
      <alignment horizontal="center" vertical="center"/>
    </xf>
    <xf numFmtId="165" fontId="33" fillId="12" borderId="52" xfId="5" applyNumberFormat="1" applyFont="1" applyFill="1" applyBorder="1" applyAlignment="1">
      <alignment horizontal="center" vertical="center"/>
    </xf>
    <xf numFmtId="0" fontId="7" fillId="4" borderId="78" xfId="5" applyFill="1" applyBorder="1" applyAlignment="1">
      <alignment vertical="top" wrapText="1"/>
    </xf>
    <xf numFmtId="164" fontId="26" fillId="14" borderId="71" xfId="5" applyNumberFormat="1" applyFont="1" applyFill="1" applyBorder="1" applyAlignment="1">
      <alignment horizontal="center" vertical="center"/>
    </xf>
    <xf numFmtId="0" fontId="1" fillId="13" borderId="78" xfId="5" applyFont="1" applyFill="1" applyBorder="1" applyAlignment="1">
      <alignment horizontal="center" vertical="center"/>
    </xf>
    <xf numFmtId="164" fontId="41" fillId="14" borderId="78" xfId="5" applyNumberFormat="1" applyFont="1" applyFill="1" applyBorder="1" applyAlignment="1">
      <alignment horizontal="center" vertical="center"/>
    </xf>
    <xf numFmtId="0" fontId="7" fillId="0" borderId="73" xfId="5" applyBorder="1" applyAlignment="1">
      <alignment vertical="center" wrapText="1"/>
    </xf>
    <xf numFmtId="0" fontId="1" fillId="0" borderId="72" xfId="5" applyFont="1" applyBorder="1" applyAlignment="1">
      <alignment horizontal="center" vertical="center"/>
    </xf>
    <xf numFmtId="0" fontId="2" fillId="0" borderId="2" xfId="5" applyFont="1" applyBorder="1" applyAlignment="1">
      <alignment vertical="center" wrapText="1"/>
    </xf>
    <xf numFmtId="0" fontId="7" fillId="0" borderId="83" xfId="5" applyBorder="1" applyAlignment="1">
      <alignment vertical="center" wrapText="1"/>
    </xf>
    <xf numFmtId="0" fontId="1" fillId="0" borderId="90" xfId="5" applyFont="1" applyBorder="1" applyAlignment="1">
      <alignment horizontal="center" vertical="center"/>
    </xf>
    <xf numFmtId="0" fontId="1" fillId="0" borderId="17" xfId="5" applyFont="1" applyBorder="1" applyAlignment="1">
      <alignment vertical="center"/>
    </xf>
    <xf numFmtId="0" fontId="7" fillId="0" borderId="83" xfId="5" applyBorder="1" applyAlignment="1">
      <alignment vertical="center"/>
    </xf>
    <xf numFmtId="0" fontId="1" fillId="0" borderId="91" xfId="5" applyFont="1" applyBorder="1" applyAlignment="1">
      <alignment horizontal="center" vertical="center"/>
    </xf>
    <xf numFmtId="0" fontId="1" fillId="0" borderId="87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17" fillId="0" borderId="2" xfId="5" applyFont="1" applyBorder="1" applyAlignment="1">
      <alignment vertical="center"/>
    </xf>
    <xf numFmtId="0" fontId="17" fillId="0" borderId="78" xfId="5" applyFont="1" applyBorder="1" applyAlignment="1">
      <alignment vertical="center"/>
    </xf>
    <xf numFmtId="0" fontId="42" fillId="2" borderId="0" xfId="5" applyFont="1" applyFill="1" applyAlignment="1">
      <alignment vertical="center"/>
    </xf>
    <xf numFmtId="0" fontId="43" fillId="4" borderId="0" xfId="5" applyFont="1" applyFill="1" applyAlignment="1">
      <alignment vertical="center"/>
    </xf>
    <xf numFmtId="0" fontId="43" fillId="2" borderId="0" xfId="5" applyFont="1" applyFill="1" applyAlignment="1">
      <alignment vertical="center"/>
    </xf>
    <xf numFmtId="0" fontId="43" fillId="0" borderId="0" xfId="5" applyFont="1" applyAlignment="1">
      <alignment vertical="center"/>
    </xf>
    <xf numFmtId="0" fontId="1" fillId="6" borderId="17" xfId="5" applyFont="1" applyFill="1" applyBorder="1" applyAlignment="1">
      <alignment horizontal="center" vertical="center"/>
    </xf>
    <xf numFmtId="0" fontId="1" fillId="6" borderId="22" xfId="5" applyFont="1" applyFill="1" applyBorder="1" applyAlignment="1">
      <alignment vertical="center" wrapText="1"/>
    </xf>
    <xf numFmtId="0" fontId="3" fillId="2" borderId="18" xfId="5" applyFont="1" applyFill="1" applyBorder="1" applyAlignment="1">
      <alignment vertical="center"/>
    </xf>
    <xf numFmtId="0" fontId="1" fillId="2" borderId="104" xfId="5" applyFont="1" applyFill="1" applyBorder="1" applyAlignment="1">
      <alignment horizontal="center" vertical="center"/>
    </xf>
    <xf numFmtId="0" fontId="1" fillId="2" borderId="105" xfId="5" applyFont="1" applyFill="1" applyBorder="1" applyAlignment="1">
      <alignment horizontal="center" vertical="center"/>
    </xf>
    <xf numFmtId="0" fontId="1" fillId="2" borderId="106" xfId="5" applyFont="1" applyFill="1" applyBorder="1" applyAlignment="1">
      <alignment horizontal="center" vertical="center"/>
    </xf>
    <xf numFmtId="0" fontId="1" fillId="0" borderId="104" xfId="5" applyFont="1" applyBorder="1" applyAlignment="1">
      <alignment horizontal="center" vertical="center"/>
    </xf>
    <xf numFmtId="0" fontId="1" fillId="0" borderId="105" xfId="5" applyFont="1" applyBorder="1" applyAlignment="1">
      <alignment horizontal="center" vertical="center"/>
    </xf>
    <xf numFmtId="0" fontId="1" fillId="0" borderId="107" xfId="5" applyFont="1" applyBorder="1" applyAlignment="1">
      <alignment horizontal="center" vertical="center"/>
    </xf>
    <xf numFmtId="0" fontId="1" fillId="0" borderId="2" xfId="3" applyFont="1" applyBorder="1" applyAlignment="1">
      <alignment horizontal="left" vertical="center"/>
    </xf>
    <xf numFmtId="0" fontId="1" fillId="0" borderId="2" xfId="3" applyFont="1" applyBorder="1" applyAlignment="1">
      <alignment horizontal="center" vertical="center"/>
    </xf>
    <xf numFmtId="0" fontId="3" fillId="2" borderId="25" xfId="5" applyFont="1" applyFill="1" applyBorder="1" applyAlignment="1">
      <alignment vertical="center" wrapText="1"/>
    </xf>
    <xf numFmtId="0" fontId="3" fillId="0" borderId="2" xfId="3" applyFont="1" applyBorder="1" applyAlignment="1">
      <alignment horizontal="center" vertical="center"/>
    </xf>
    <xf numFmtId="0" fontId="1" fillId="2" borderId="26" xfId="5" applyFont="1" applyFill="1" applyBorder="1" applyAlignment="1">
      <alignment vertical="center" wrapText="1"/>
    </xf>
    <xf numFmtId="0" fontId="1" fillId="2" borderId="2" xfId="5" applyFont="1" applyFill="1" applyBorder="1" applyAlignment="1">
      <alignment vertical="center" wrapText="1"/>
    </xf>
    <xf numFmtId="164" fontId="13" fillId="7" borderId="38" xfId="5" applyNumberFormat="1" applyFont="1" applyFill="1" applyBorder="1" applyAlignment="1">
      <alignment horizontal="center" vertical="center"/>
    </xf>
    <xf numFmtId="0" fontId="1" fillId="6" borderId="26" xfId="5" applyFont="1" applyFill="1" applyBorder="1" applyAlignment="1">
      <alignment vertical="center" wrapText="1"/>
    </xf>
    <xf numFmtId="0" fontId="3" fillId="2" borderId="13" xfId="5" applyFont="1" applyFill="1" applyBorder="1" applyAlignment="1">
      <alignment vertical="center"/>
    </xf>
    <xf numFmtId="0" fontId="1" fillId="2" borderId="18" xfId="5" applyFont="1" applyFill="1" applyBorder="1" applyAlignment="1">
      <alignment horizontal="center" vertical="center" wrapText="1"/>
    </xf>
    <xf numFmtId="0" fontId="1" fillId="2" borderId="2" xfId="5" applyFont="1" applyFill="1" applyBorder="1" applyAlignment="1">
      <alignment horizontal="center" vertical="center" wrapText="1"/>
    </xf>
    <xf numFmtId="164" fontId="15" fillId="7" borderId="25" xfId="5" applyNumberFormat="1" applyFont="1" applyFill="1" applyBorder="1" applyAlignment="1">
      <alignment horizontal="center" vertical="center"/>
    </xf>
    <xf numFmtId="0" fontId="27" fillId="2" borderId="25" xfId="5" applyFont="1" applyFill="1" applyBorder="1" applyAlignment="1">
      <alignment horizontal="center" vertical="center"/>
    </xf>
    <xf numFmtId="0" fontId="27" fillId="0" borderId="26" xfId="3" applyFont="1" applyBorder="1" applyAlignment="1">
      <alignment horizontal="center" vertical="center"/>
    </xf>
    <xf numFmtId="164" fontId="15" fillId="7" borderId="109" xfId="5" applyNumberFormat="1" applyFont="1" applyFill="1" applyBorder="1" applyAlignment="1">
      <alignment horizontal="center" vertical="center"/>
    </xf>
    <xf numFmtId="164" fontId="15" fillId="7" borderId="110" xfId="5" applyNumberFormat="1" applyFont="1" applyFill="1" applyBorder="1" applyAlignment="1">
      <alignment horizontal="center" vertical="center"/>
    </xf>
    <xf numFmtId="164" fontId="15" fillId="7" borderId="111" xfId="5" applyNumberFormat="1" applyFont="1" applyFill="1" applyBorder="1" applyAlignment="1">
      <alignment horizontal="center" vertical="center"/>
    </xf>
    <xf numFmtId="0" fontId="15" fillId="7" borderId="22" xfId="5" applyFont="1" applyFill="1" applyBorder="1" applyAlignment="1">
      <alignment horizontal="center" vertical="center"/>
    </xf>
    <xf numFmtId="0" fontId="3" fillId="0" borderId="23" xfId="5" applyFont="1" applyBorder="1" applyAlignment="1">
      <alignment horizontal="left" vertical="center"/>
    </xf>
    <xf numFmtId="0" fontId="3" fillId="2" borderId="2" xfId="5" applyFont="1" applyFill="1" applyBorder="1" applyAlignment="1">
      <alignment vertical="top" wrapText="1"/>
    </xf>
    <xf numFmtId="0" fontId="1" fillId="0" borderId="108" xfId="5" applyFont="1" applyBorder="1" applyAlignment="1">
      <alignment horizontal="center" vertical="center"/>
    </xf>
    <xf numFmtId="0" fontId="1" fillId="0" borderId="106" xfId="5" applyFont="1" applyBorder="1" applyAlignment="1">
      <alignment horizontal="center" vertical="center"/>
    </xf>
    <xf numFmtId="0" fontId="3" fillId="0" borderId="26" xfId="4" applyFont="1" applyBorder="1" applyAlignment="1">
      <alignment horizontal="left" vertical="center"/>
    </xf>
    <xf numFmtId="164" fontId="26" fillId="7" borderId="14" xfId="5" applyNumberFormat="1" applyFont="1" applyFill="1" applyBorder="1" applyAlignment="1">
      <alignment horizontal="center" vertical="center"/>
    </xf>
    <xf numFmtId="164" fontId="26" fillId="7" borderId="23" xfId="5" applyNumberFormat="1" applyFont="1" applyFill="1" applyBorder="1" applyAlignment="1">
      <alignment horizontal="center" vertical="center"/>
    </xf>
    <xf numFmtId="164" fontId="26" fillId="7" borderId="15" xfId="5" applyNumberFormat="1" applyFont="1" applyFill="1" applyBorder="1" applyAlignment="1">
      <alignment horizontal="center" vertical="center"/>
    </xf>
    <xf numFmtId="0" fontId="1" fillId="7" borderId="0" xfId="5" applyFont="1" applyFill="1" applyAlignment="1">
      <alignment horizontal="center" vertical="center"/>
    </xf>
    <xf numFmtId="164" fontId="39" fillId="7" borderId="14" xfId="5" applyNumberFormat="1" applyFont="1" applyFill="1" applyBorder="1" applyAlignment="1">
      <alignment horizontal="center" vertical="center"/>
    </xf>
    <xf numFmtId="164" fontId="39" fillId="7" borderId="23" xfId="5" applyNumberFormat="1" applyFont="1" applyFill="1" applyBorder="1" applyAlignment="1">
      <alignment horizontal="center" vertical="center"/>
    </xf>
    <xf numFmtId="164" fontId="39" fillId="7" borderId="15" xfId="5" applyNumberFormat="1" applyFont="1" applyFill="1" applyBorder="1" applyAlignment="1">
      <alignment horizontal="center" vertical="center"/>
    </xf>
    <xf numFmtId="164" fontId="40" fillId="7" borderId="14" xfId="5" applyNumberFormat="1" applyFont="1" applyFill="1" applyBorder="1" applyAlignment="1">
      <alignment horizontal="center" vertical="center"/>
    </xf>
    <xf numFmtId="164" fontId="40" fillId="7" borderId="23" xfId="5" applyNumberFormat="1" applyFont="1" applyFill="1" applyBorder="1" applyAlignment="1">
      <alignment horizontal="center" vertical="center"/>
    </xf>
    <xf numFmtId="164" fontId="40" fillId="7" borderId="15" xfId="5" applyNumberFormat="1" applyFont="1" applyFill="1" applyBorder="1" applyAlignment="1">
      <alignment horizontal="center" vertical="center"/>
    </xf>
    <xf numFmtId="0" fontId="40" fillId="5" borderId="25" xfId="3" applyFont="1" applyFill="1" applyBorder="1" applyAlignment="1">
      <alignment horizontal="right" vertical="center"/>
    </xf>
    <xf numFmtId="164" fontId="40" fillId="5" borderId="1" xfId="5" applyNumberFormat="1" applyFont="1" applyFill="1" applyBorder="1" applyAlignment="1">
      <alignment horizontal="center" vertical="center"/>
    </xf>
    <xf numFmtId="164" fontId="40" fillId="5" borderId="26" xfId="5" applyNumberFormat="1" applyFont="1" applyFill="1" applyBorder="1" applyAlignment="1">
      <alignment horizontal="center" vertical="center"/>
    </xf>
    <xf numFmtId="164" fontId="40" fillId="5" borderId="25" xfId="5" applyNumberFormat="1" applyFont="1" applyFill="1" applyBorder="1" applyAlignment="1">
      <alignment horizontal="center" vertical="center"/>
    </xf>
    <xf numFmtId="0" fontId="40" fillId="5" borderId="26" xfId="5" applyFont="1" applyFill="1" applyBorder="1" applyAlignment="1">
      <alignment horizontal="center" vertical="center"/>
    </xf>
    <xf numFmtId="0" fontId="40" fillId="5" borderId="25" xfId="5" applyFont="1" applyFill="1" applyBorder="1" applyAlignment="1">
      <alignment horizontal="center" vertical="center"/>
    </xf>
    <xf numFmtId="0" fontId="1" fillId="0" borderId="25" xfId="5" applyFont="1" applyBorder="1" applyAlignment="1">
      <alignment horizontal="center" vertical="top"/>
    </xf>
    <xf numFmtId="0" fontId="3" fillId="0" borderId="26" xfId="3" applyFont="1" applyBorder="1" applyAlignment="1">
      <alignment horizontal="center" vertical="center"/>
    </xf>
    <xf numFmtId="0" fontId="1" fillId="0" borderId="25" xfId="5" applyFont="1" applyBorder="1" applyAlignment="1">
      <alignment horizontal="center" vertical="top" wrapText="1"/>
    </xf>
    <xf numFmtId="164" fontId="26" fillId="7" borderId="38" xfId="5" applyNumberFormat="1" applyFont="1" applyFill="1" applyBorder="1" applyAlignment="1">
      <alignment horizontal="center" vertical="center"/>
    </xf>
    <xf numFmtId="164" fontId="39" fillId="7" borderId="38" xfId="5" applyNumberFormat="1" applyFont="1" applyFill="1" applyBorder="1" applyAlignment="1">
      <alignment horizontal="center" vertical="center"/>
    </xf>
    <xf numFmtId="0" fontId="44" fillId="7" borderId="23" xfId="5" applyFont="1" applyFill="1" applyBorder="1" applyAlignment="1">
      <alignment horizontal="center" vertical="center"/>
    </xf>
    <xf numFmtId="0" fontId="44" fillId="7" borderId="15" xfId="5" applyFont="1" applyFill="1" applyBorder="1" applyAlignment="1">
      <alignment horizontal="center" vertical="center"/>
    </xf>
    <xf numFmtId="164" fontId="40" fillId="7" borderId="38" xfId="5" applyNumberFormat="1" applyFont="1" applyFill="1" applyBorder="1" applyAlignment="1">
      <alignment horizontal="center" vertical="center"/>
    </xf>
    <xf numFmtId="164" fontId="39" fillId="7" borderId="24" xfId="5" applyNumberFormat="1" applyFont="1" applyFill="1" applyBorder="1" applyAlignment="1">
      <alignment horizontal="center" vertical="center"/>
    </xf>
    <xf numFmtId="164" fontId="40" fillId="7" borderId="24" xfId="5" applyNumberFormat="1" applyFont="1" applyFill="1" applyBorder="1" applyAlignment="1">
      <alignment horizontal="center" vertical="center"/>
    </xf>
    <xf numFmtId="0" fontId="1" fillId="5" borderId="26" xfId="3" applyFont="1" applyFill="1" applyBorder="1" applyAlignment="1">
      <alignment horizontal="left" vertical="center"/>
    </xf>
    <xf numFmtId="0" fontId="45" fillId="0" borderId="1" xfId="7" applyFont="1" applyBorder="1"/>
    <xf numFmtId="0" fontId="47" fillId="6" borderId="2" xfId="5" applyFont="1" applyFill="1" applyBorder="1" applyAlignment="1">
      <alignment horizontal="left" vertical="center"/>
    </xf>
    <xf numFmtId="0" fontId="48" fillId="6" borderId="26" xfId="5" applyFont="1" applyFill="1" applyBorder="1" applyAlignment="1">
      <alignment horizontal="left" vertical="center"/>
    </xf>
    <xf numFmtId="0" fontId="1" fillId="0" borderId="14" xfId="5" applyFont="1" applyBorder="1" applyAlignment="1">
      <alignment horizontal="left" vertical="center"/>
    </xf>
    <xf numFmtId="0" fontId="1" fillId="0" borderId="23" xfId="5" applyFont="1" applyBorder="1" applyAlignment="1">
      <alignment horizontal="left" vertical="center"/>
    </xf>
    <xf numFmtId="0" fontId="1" fillId="0" borderId="24" xfId="5" applyFont="1" applyBorder="1" applyAlignment="1">
      <alignment horizontal="left" vertical="center"/>
    </xf>
    <xf numFmtId="0" fontId="1" fillId="0" borderId="23" xfId="5" applyFont="1" applyBorder="1" applyAlignment="1">
      <alignment vertical="center"/>
    </xf>
    <xf numFmtId="0" fontId="1" fillId="0" borderId="2" xfId="5" applyFont="1" applyBorder="1" applyAlignment="1">
      <alignment horizontal="center" vertical="top" wrapText="1"/>
    </xf>
    <xf numFmtId="0" fontId="26" fillId="7" borderId="1" xfId="5" applyFont="1" applyFill="1" applyBorder="1" applyAlignment="1">
      <alignment horizontal="center" vertical="center"/>
    </xf>
    <xf numFmtId="0" fontId="39" fillId="7" borderId="1" xfId="5" applyFont="1" applyFill="1" applyBorder="1" applyAlignment="1">
      <alignment horizontal="center" vertical="center"/>
    </xf>
    <xf numFmtId="0" fontId="40" fillId="7" borderId="1" xfId="5" applyFont="1" applyFill="1" applyBorder="1" applyAlignment="1">
      <alignment horizontal="center" vertical="center"/>
    </xf>
    <xf numFmtId="0" fontId="47" fillId="6" borderId="22" xfId="5" applyFont="1" applyFill="1" applyBorder="1" applyAlignment="1">
      <alignment horizontal="left" vertical="center"/>
    </xf>
    <xf numFmtId="0" fontId="3" fillId="0" borderId="2" xfId="5" applyFont="1" applyBorder="1" applyAlignment="1">
      <alignment vertical="top" wrapText="1"/>
    </xf>
    <xf numFmtId="0" fontId="47" fillId="0" borderId="14" xfId="5" applyFont="1" applyBorder="1" applyAlignment="1">
      <alignment horizontal="left" vertical="center"/>
    </xf>
    <xf numFmtId="0" fontId="47" fillId="0" borderId="23" xfId="5" applyFont="1" applyBorder="1" applyAlignment="1">
      <alignment horizontal="left" vertical="center"/>
    </xf>
    <xf numFmtId="0" fontId="47" fillId="0" borderId="38" xfId="5" applyFont="1" applyBorder="1" applyAlignment="1">
      <alignment horizontal="left" vertical="center"/>
    </xf>
    <xf numFmtId="0" fontId="47" fillId="0" borderId="24" xfId="5" applyFont="1" applyBorder="1" applyAlignment="1">
      <alignment horizontal="left" vertical="center"/>
    </xf>
    <xf numFmtId="0" fontId="26" fillId="7" borderId="2" xfId="5" applyFont="1" applyFill="1" applyBorder="1" applyAlignment="1">
      <alignment horizontal="center" vertical="center"/>
    </xf>
    <xf numFmtId="0" fontId="39" fillId="7" borderId="2" xfId="5" applyFont="1" applyFill="1" applyBorder="1" applyAlignment="1">
      <alignment horizontal="center" vertical="center"/>
    </xf>
    <xf numFmtId="0" fontId="40" fillId="7" borderId="2" xfId="5" applyFont="1" applyFill="1" applyBorder="1" applyAlignment="1">
      <alignment horizontal="center" vertical="center"/>
    </xf>
    <xf numFmtId="0" fontId="3" fillId="0" borderId="115" xfId="5" applyFont="1" applyBorder="1"/>
    <xf numFmtId="0" fontId="3" fillId="0" borderId="116" xfId="5" applyFont="1" applyBorder="1" applyAlignment="1">
      <alignment horizontal="center"/>
    </xf>
    <xf numFmtId="0" fontId="3" fillId="0" borderId="117" xfId="5" applyFont="1" applyBorder="1" applyAlignment="1">
      <alignment horizontal="center"/>
    </xf>
    <xf numFmtId="0" fontId="7" fillId="0" borderId="0" xfId="5" applyAlignment="1">
      <alignment horizontal="left"/>
    </xf>
    <xf numFmtId="0" fontId="2" fillId="0" borderId="25" xfId="5" applyFont="1" applyBorder="1" applyAlignment="1">
      <alignment horizontal="left" vertical="center"/>
    </xf>
    <xf numFmtId="0" fontId="18" fillId="0" borderId="2" xfId="5" applyFont="1" applyBorder="1" applyAlignment="1">
      <alignment vertical="center"/>
    </xf>
    <xf numFmtId="0" fontId="18" fillId="0" borderId="26" xfId="4" applyFont="1" applyBorder="1" applyAlignment="1">
      <alignment horizontal="left" vertical="center"/>
    </xf>
    <xf numFmtId="0" fontId="45" fillId="0" borderId="1" xfId="4" applyFont="1" applyBorder="1" applyAlignment="1">
      <alignment vertical="center"/>
    </xf>
    <xf numFmtId="0" fontId="46" fillId="0" borderId="1" xfId="8" applyFont="1" applyBorder="1"/>
    <xf numFmtId="0" fontId="7" fillId="0" borderId="14" xfId="5" applyBorder="1" applyAlignment="1">
      <alignment vertical="center"/>
    </xf>
    <xf numFmtId="0" fontId="7" fillId="0" borderId="23" xfId="5" applyBorder="1" applyAlignment="1">
      <alignment vertical="center"/>
    </xf>
    <xf numFmtId="0" fontId="3" fillId="0" borderId="15" xfId="5" applyFont="1" applyBorder="1" applyAlignment="1">
      <alignment vertical="center"/>
    </xf>
    <xf numFmtId="0" fontId="7" fillId="0" borderId="38" xfId="5" applyBorder="1" applyAlignment="1">
      <alignment vertical="center"/>
    </xf>
    <xf numFmtId="0" fontId="7" fillId="0" borderId="24" xfId="5" applyBorder="1" applyAlignment="1">
      <alignment vertical="center"/>
    </xf>
    <xf numFmtId="0" fontId="42" fillId="2" borderId="0" xfId="5" applyFont="1" applyFill="1" applyAlignment="1">
      <alignment horizontal="left" vertical="center"/>
    </xf>
    <xf numFmtId="0" fontId="43" fillId="2" borderId="0" xfId="5" applyFont="1" applyFill="1" applyAlignment="1">
      <alignment horizontal="left" vertical="center"/>
    </xf>
    <xf numFmtId="0" fontId="1" fillId="0" borderId="23" xfId="1" applyFont="1" applyBorder="1" applyAlignment="1">
      <alignment horizontal="center" vertical="center"/>
    </xf>
    <xf numFmtId="0" fontId="1" fillId="0" borderId="24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  <xf numFmtId="0" fontId="3" fillId="0" borderId="2" xfId="3" applyFont="1" applyBorder="1" applyAlignment="1">
      <alignment horizontal="left" vertical="center"/>
    </xf>
    <xf numFmtId="0" fontId="1" fillId="2" borderId="2" xfId="1" applyFont="1" applyFill="1" applyBorder="1" applyAlignment="1">
      <alignment horizontal="left" vertical="center"/>
    </xf>
    <xf numFmtId="0" fontId="1" fillId="0" borderId="14" xfId="1" applyFont="1" applyBorder="1" applyAlignment="1">
      <alignment horizontal="center" vertical="center"/>
    </xf>
    <xf numFmtId="0" fontId="2" fillId="0" borderId="2" xfId="3" applyFont="1" applyBorder="1" applyAlignment="1">
      <alignment vertical="center"/>
    </xf>
    <xf numFmtId="0" fontId="1" fillId="0" borderId="2" xfId="1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3" fillId="0" borderId="2" xfId="1" applyBorder="1" applyAlignment="1">
      <alignment horizontal="left" vertical="center"/>
    </xf>
    <xf numFmtId="0" fontId="7" fillId="0" borderId="2" xfId="5" applyBorder="1" applyAlignment="1">
      <alignment horizontal="left"/>
    </xf>
    <xf numFmtId="0" fontId="1" fillId="0" borderId="2" xfId="1" applyFont="1" applyBorder="1" applyAlignment="1">
      <alignment vertical="center"/>
    </xf>
    <xf numFmtId="0" fontId="1" fillId="0" borderId="2" xfId="3" applyFont="1" applyBorder="1" applyAlignment="1">
      <alignment vertical="center"/>
    </xf>
    <xf numFmtId="0" fontId="1" fillId="0" borderId="13" xfId="5" applyFont="1" applyBorder="1" applyAlignment="1">
      <alignment vertical="center" wrapText="1"/>
    </xf>
    <xf numFmtId="164" fontId="37" fillId="7" borderId="14" xfId="1" applyNumberFormat="1" applyFont="1" applyFill="1" applyBorder="1" applyAlignment="1">
      <alignment horizontal="center" vertical="center"/>
    </xf>
    <xf numFmtId="164" fontId="37" fillId="7" borderId="23" xfId="1" applyNumberFormat="1" applyFont="1" applyFill="1" applyBorder="1" applyAlignment="1">
      <alignment horizontal="center" vertical="center"/>
    </xf>
    <xf numFmtId="164" fontId="37" fillId="7" borderId="15" xfId="1" applyNumberFormat="1" applyFont="1" applyFill="1" applyBorder="1" applyAlignment="1">
      <alignment horizontal="center" vertical="center"/>
    </xf>
    <xf numFmtId="164" fontId="14" fillId="7" borderId="14" xfId="1" applyNumberFormat="1" applyFont="1" applyFill="1" applyBorder="1" applyAlignment="1">
      <alignment horizontal="center" vertical="center"/>
    </xf>
    <xf numFmtId="164" fontId="14" fillId="7" borderId="23" xfId="1" applyNumberFormat="1" applyFont="1" applyFill="1" applyBorder="1" applyAlignment="1">
      <alignment horizontal="center" vertical="center"/>
    </xf>
    <xf numFmtId="164" fontId="14" fillId="7" borderId="15" xfId="1" applyNumberFormat="1" applyFont="1" applyFill="1" applyBorder="1" applyAlignment="1">
      <alignment horizontal="center" vertical="center"/>
    </xf>
    <xf numFmtId="164" fontId="49" fillId="7" borderId="14" xfId="1" applyNumberFormat="1" applyFont="1" applyFill="1" applyBorder="1" applyAlignment="1">
      <alignment horizontal="center" vertical="center"/>
    </xf>
    <xf numFmtId="164" fontId="49" fillId="7" borderId="23" xfId="1" applyNumberFormat="1" applyFont="1" applyFill="1" applyBorder="1" applyAlignment="1">
      <alignment horizontal="center" vertical="center"/>
    </xf>
    <xf numFmtId="0" fontId="1" fillId="0" borderId="38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2" fillId="3" borderId="26" xfId="5" applyFont="1" applyFill="1" applyBorder="1" applyAlignment="1">
      <alignment horizontal="center" vertical="center"/>
    </xf>
    <xf numFmtId="0" fontId="2" fillId="3" borderId="2" xfId="5" applyFont="1" applyFill="1" applyBorder="1" applyAlignment="1">
      <alignment horizontal="center" vertical="center"/>
    </xf>
    <xf numFmtId="164" fontId="37" fillId="7" borderId="14" xfId="5" applyNumberFormat="1" applyFont="1" applyFill="1" applyBorder="1" applyAlignment="1">
      <alignment horizontal="center" vertical="center"/>
    </xf>
    <xf numFmtId="164" fontId="37" fillId="7" borderId="23" xfId="5" applyNumberFormat="1" applyFont="1" applyFill="1" applyBorder="1" applyAlignment="1">
      <alignment horizontal="center" vertical="center"/>
    </xf>
    <xf numFmtId="164" fontId="37" fillId="7" borderId="15" xfId="5" applyNumberFormat="1" applyFont="1" applyFill="1" applyBorder="1" applyAlignment="1">
      <alignment horizontal="center" vertical="center"/>
    </xf>
    <xf numFmtId="164" fontId="49" fillId="7" borderId="109" xfId="5" applyNumberFormat="1" applyFont="1" applyFill="1" applyBorder="1" applyAlignment="1">
      <alignment horizontal="center" vertical="center"/>
    </xf>
    <xf numFmtId="164" fontId="49" fillId="7" borderId="110" xfId="5" applyNumberFormat="1" applyFont="1" applyFill="1" applyBorder="1" applyAlignment="1">
      <alignment horizontal="center" vertical="center"/>
    </xf>
    <xf numFmtId="164" fontId="49" fillId="7" borderId="111" xfId="5" applyNumberFormat="1" applyFont="1" applyFill="1" applyBorder="1" applyAlignment="1">
      <alignment horizontal="center" vertical="center"/>
    </xf>
    <xf numFmtId="164" fontId="37" fillId="7" borderId="38" xfId="5" applyNumberFormat="1" applyFont="1" applyFill="1" applyBorder="1" applyAlignment="1">
      <alignment horizontal="center" vertical="center"/>
    </xf>
    <xf numFmtId="164" fontId="49" fillId="7" borderId="14" xfId="5" applyNumberFormat="1" applyFont="1" applyFill="1" applyBorder="1" applyAlignment="1">
      <alignment horizontal="center" vertical="center"/>
    </xf>
    <xf numFmtId="164" fontId="49" fillId="7" borderId="23" xfId="5" applyNumberFormat="1" applyFont="1" applyFill="1" applyBorder="1" applyAlignment="1">
      <alignment horizontal="center" vertical="center"/>
    </xf>
    <xf numFmtId="164" fontId="49" fillId="7" borderId="38" xfId="5" applyNumberFormat="1" applyFont="1" applyFill="1" applyBorder="1" applyAlignment="1">
      <alignment horizontal="center" vertical="center"/>
    </xf>
    <xf numFmtId="0" fontId="17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17" fillId="0" borderId="2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1" fillId="0" borderId="2" xfId="4" applyFont="1" applyBorder="1" applyAlignment="1">
      <alignment vertical="center"/>
    </xf>
    <xf numFmtId="0" fontId="1" fillId="0" borderId="2" xfId="4" applyFont="1" applyBorder="1" applyAlignment="1">
      <alignment horizontal="center" vertical="center"/>
    </xf>
    <xf numFmtId="0" fontId="17" fillId="0" borderId="2" xfId="3" applyFont="1" applyBorder="1" applyAlignment="1">
      <alignment vertical="center"/>
    </xf>
    <xf numFmtId="0" fontId="16" fillId="0" borderId="2" xfId="1" applyFont="1" applyBorder="1" applyAlignment="1">
      <alignment vertical="center"/>
    </xf>
    <xf numFmtId="0" fontId="3" fillId="0" borderId="0" xfId="4" applyFont="1" applyAlignment="1">
      <alignment vertical="center"/>
    </xf>
    <xf numFmtId="0" fontId="2" fillId="0" borderId="26" xfId="5" applyFont="1" applyBorder="1" applyAlignment="1">
      <alignment horizontal="center" vertical="center"/>
    </xf>
    <xf numFmtId="0" fontId="9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29" fillId="0" borderId="118" xfId="5" applyFont="1" applyBorder="1" applyAlignment="1">
      <alignment horizontal="left" vertical="center"/>
    </xf>
    <xf numFmtId="0" fontId="2" fillId="3" borderId="2" xfId="5" applyFont="1" applyFill="1" applyBorder="1" applyAlignment="1">
      <alignment vertical="center"/>
    </xf>
    <xf numFmtId="0" fontId="3" fillId="7" borderId="26" xfId="3" applyFont="1" applyFill="1" applyBorder="1" applyAlignment="1">
      <alignment horizontal="center" vertical="center"/>
    </xf>
    <xf numFmtId="0" fontId="14" fillId="7" borderId="26" xfId="3" applyFont="1" applyFill="1" applyBorder="1" applyAlignment="1">
      <alignment vertical="center"/>
    </xf>
    <xf numFmtId="0" fontId="1" fillId="7" borderId="17" xfId="5" applyFont="1" applyFill="1" applyBorder="1" applyAlignment="1">
      <alignment horizontal="center" vertical="center"/>
    </xf>
    <xf numFmtId="164" fontId="13" fillId="7" borderId="24" xfId="5" applyNumberFormat="1" applyFont="1" applyFill="1" applyBorder="1" applyAlignment="1">
      <alignment horizontal="center" vertical="center"/>
    </xf>
    <xf numFmtId="164" fontId="15" fillId="7" borderId="36" xfId="5" applyNumberFormat="1" applyFont="1" applyFill="1" applyBorder="1" applyAlignment="1">
      <alignment horizontal="center" vertical="center"/>
    </xf>
    <xf numFmtId="0" fontId="3" fillId="0" borderId="0" xfId="5" applyFont="1" applyAlignment="1">
      <alignment vertical="top" wrapText="1"/>
    </xf>
    <xf numFmtId="164" fontId="14" fillId="7" borderId="1" xfId="5" applyNumberFormat="1" applyFont="1" applyFill="1" applyBorder="1" applyAlignment="1">
      <alignment horizontal="left" vertical="center"/>
    </xf>
    <xf numFmtId="0" fontId="7" fillId="7" borderId="23" xfId="5" applyFill="1" applyBorder="1" applyAlignment="1">
      <alignment horizontal="left" vertical="center"/>
    </xf>
    <xf numFmtId="0" fontId="7" fillId="7" borderId="25" xfId="5" applyFill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14" fillId="7" borderId="25" xfId="5" applyFont="1" applyFill="1" applyBorder="1" applyAlignment="1">
      <alignment horizontal="center" vertical="center"/>
    </xf>
    <xf numFmtId="0" fontId="1" fillId="6" borderId="25" xfId="3" applyFont="1" applyFill="1" applyBorder="1" applyAlignment="1">
      <alignment horizontal="left" vertical="center"/>
    </xf>
    <xf numFmtId="0" fontId="26" fillId="7" borderId="26" xfId="5" applyFont="1" applyFill="1" applyBorder="1" applyAlignment="1">
      <alignment horizontal="center" vertical="center"/>
    </xf>
    <xf numFmtId="164" fontId="39" fillId="7" borderId="1" xfId="5" applyNumberFormat="1" applyFont="1" applyFill="1" applyBorder="1" applyAlignment="1">
      <alignment horizontal="center" vertical="center"/>
    </xf>
    <xf numFmtId="0" fontId="39" fillId="7" borderId="26" xfId="5" applyFont="1" applyFill="1" applyBorder="1" applyAlignment="1">
      <alignment horizontal="center" vertical="center"/>
    </xf>
    <xf numFmtId="164" fontId="40" fillId="7" borderId="1" xfId="5" applyNumberFormat="1" applyFont="1" applyFill="1" applyBorder="1" applyAlignment="1">
      <alignment horizontal="center" vertical="center"/>
    </xf>
    <xf numFmtId="0" fontId="40" fillId="7" borderId="26" xfId="5" applyFont="1" applyFill="1" applyBorder="1" applyAlignment="1">
      <alignment horizontal="center" vertical="center"/>
    </xf>
    <xf numFmtId="164" fontId="39" fillId="7" borderId="26" xfId="5" applyNumberFormat="1" applyFont="1" applyFill="1" applyBorder="1" applyAlignment="1">
      <alignment horizontal="center" vertical="center"/>
    </xf>
    <xf numFmtId="164" fontId="39" fillId="7" borderId="25" xfId="5" applyNumberFormat="1" applyFont="1" applyFill="1" applyBorder="1" applyAlignment="1">
      <alignment horizontal="center" vertical="center"/>
    </xf>
    <xf numFmtId="164" fontId="40" fillId="7" borderId="26" xfId="5" applyNumberFormat="1" applyFont="1" applyFill="1" applyBorder="1" applyAlignment="1">
      <alignment horizontal="center" vertical="center"/>
    </xf>
    <xf numFmtId="0" fontId="1" fillId="5" borderId="1" xfId="5" applyFont="1" applyFill="1" applyBorder="1" applyAlignment="1">
      <alignment horizontal="center" vertical="center"/>
    </xf>
    <xf numFmtId="0" fontId="1" fillId="5" borderId="26" xfId="5" applyFont="1" applyFill="1" applyBorder="1" applyAlignment="1">
      <alignment horizontal="center" vertical="center"/>
    </xf>
    <xf numFmtId="0" fontId="1" fillId="5" borderId="25" xfId="5" applyFont="1" applyFill="1" applyBorder="1" applyAlignment="1">
      <alignment horizontal="center" vertical="center"/>
    </xf>
    <xf numFmtId="164" fontId="26" fillId="7" borderId="26" xfId="5" applyNumberFormat="1" applyFont="1" applyFill="1" applyBorder="1" applyAlignment="1">
      <alignment horizontal="center" vertical="center"/>
    </xf>
    <xf numFmtId="0" fontId="3" fillId="6" borderId="22" xfId="5" applyFont="1" applyFill="1" applyBorder="1" applyAlignment="1">
      <alignment vertical="center" wrapText="1"/>
    </xf>
    <xf numFmtId="0" fontId="26" fillId="7" borderId="17" xfId="5" applyFont="1" applyFill="1" applyBorder="1" applyAlignment="1">
      <alignment horizontal="center" vertical="center"/>
    </xf>
    <xf numFmtId="0" fontId="47" fillId="6" borderId="1" xfId="5" applyFont="1" applyFill="1" applyBorder="1" applyAlignment="1">
      <alignment horizontal="left" vertical="center"/>
    </xf>
    <xf numFmtId="0" fontId="47" fillId="6" borderId="26" xfId="5" applyFont="1" applyFill="1" applyBorder="1" applyAlignment="1">
      <alignment horizontal="left" vertical="center"/>
    </xf>
    <xf numFmtId="0" fontId="1" fillId="6" borderId="26" xfId="5" applyFont="1" applyFill="1" applyBorder="1" applyAlignment="1">
      <alignment horizontal="left" vertical="center"/>
    </xf>
    <xf numFmtId="0" fontId="37" fillId="7" borderId="25" xfId="1" applyFont="1" applyFill="1" applyBorder="1" applyAlignment="1">
      <alignment horizontal="center" vertical="center"/>
    </xf>
    <xf numFmtId="0" fontId="14" fillId="7" borderId="25" xfId="1" applyFont="1" applyFill="1" applyBorder="1" applyAlignment="1">
      <alignment horizontal="center" vertical="center"/>
    </xf>
    <xf numFmtId="0" fontId="49" fillId="7" borderId="25" xfId="1" applyFont="1" applyFill="1" applyBorder="1" applyAlignment="1">
      <alignment horizontal="center" vertical="center"/>
    </xf>
    <xf numFmtId="0" fontId="1" fillId="6" borderId="25" xfId="5" applyFont="1" applyFill="1" applyBorder="1" applyAlignment="1">
      <alignment vertical="center" wrapText="1"/>
    </xf>
    <xf numFmtId="0" fontId="37" fillId="7" borderId="25" xfId="5" applyFont="1" applyFill="1" applyBorder="1" applyAlignment="1">
      <alignment horizontal="center" vertical="center"/>
    </xf>
    <xf numFmtId="0" fontId="49" fillId="7" borderId="36" xfId="5" applyFont="1" applyFill="1" applyBorder="1" applyAlignment="1">
      <alignment horizontal="center" vertical="center"/>
    </xf>
    <xf numFmtId="164" fontId="37" fillId="7" borderId="25" xfId="5" applyNumberFormat="1" applyFont="1" applyFill="1" applyBorder="1" applyAlignment="1">
      <alignment horizontal="center" vertical="center"/>
    </xf>
    <xf numFmtId="164" fontId="49" fillId="7" borderId="25" xfId="5" applyNumberFormat="1" applyFont="1" applyFill="1" applyBorder="1" applyAlignment="1">
      <alignment horizontal="center" vertical="center"/>
    </xf>
    <xf numFmtId="164" fontId="50" fillId="7" borderId="25" xfId="5" applyNumberFormat="1" applyFont="1" applyFill="1" applyBorder="1" applyAlignment="1">
      <alignment horizontal="center" vertical="center"/>
    </xf>
    <xf numFmtId="0" fontId="1" fillId="7" borderId="2" xfId="5" applyFont="1" applyFill="1" applyBorder="1" applyAlignment="1">
      <alignment horizontal="center" vertical="center"/>
    </xf>
    <xf numFmtId="0" fontId="1" fillId="6" borderId="2" xfId="5" applyFont="1" applyFill="1" applyBorder="1" applyAlignment="1">
      <alignment horizontal="left" vertical="center"/>
    </xf>
    <xf numFmtId="0" fontId="1" fillId="8" borderId="2" xfId="5" applyFont="1" applyFill="1" applyBorder="1" applyAlignment="1">
      <alignment horizontal="left" vertical="center"/>
    </xf>
    <xf numFmtId="0" fontId="7" fillId="3" borderId="26" xfId="5" applyFill="1" applyBorder="1" applyAlignment="1">
      <alignment vertical="center"/>
    </xf>
    <xf numFmtId="0" fontId="7" fillId="3" borderId="25" xfId="5" applyFill="1" applyBorder="1" applyAlignment="1">
      <alignment vertical="center"/>
    </xf>
    <xf numFmtId="0" fontId="3" fillId="3" borderId="25" xfId="5" applyFont="1" applyFill="1" applyBorder="1" applyAlignment="1">
      <alignment vertical="center"/>
    </xf>
    <xf numFmtId="0" fontId="2" fillId="0" borderId="1" xfId="5" applyFont="1" applyBorder="1" applyAlignment="1">
      <alignment horizontal="center" vertical="center"/>
    </xf>
    <xf numFmtId="0" fontId="18" fillId="0" borderId="119" xfId="5" applyFont="1" applyBorder="1" applyAlignment="1">
      <alignment horizontal="center" vertical="center" wrapText="1"/>
    </xf>
    <xf numFmtId="0" fontId="18" fillId="0" borderId="120" xfId="5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/>
    </xf>
    <xf numFmtId="0" fontId="1" fillId="0" borderId="26" xfId="5" applyFont="1" applyBorder="1" applyAlignment="1">
      <alignment horizontal="center" vertical="center" wrapText="1"/>
    </xf>
    <xf numFmtId="0" fontId="1" fillId="0" borderId="22" xfId="5" applyFont="1" applyBorder="1" applyAlignment="1">
      <alignment horizontal="center" vertical="center" wrapText="1"/>
    </xf>
    <xf numFmtId="0" fontId="3" fillId="0" borderId="18" xfId="5" applyFont="1" applyBorder="1" applyAlignment="1">
      <alignment horizontal="left" vertical="center"/>
    </xf>
    <xf numFmtId="0" fontId="25" fillId="0" borderId="25" xfId="5" applyFont="1" applyBorder="1" applyAlignment="1">
      <alignment wrapText="1"/>
    </xf>
    <xf numFmtId="0" fontId="2" fillId="0" borderId="13" xfId="5" applyFont="1" applyBorder="1" applyAlignment="1">
      <alignment vertical="center" wrapText="1"/>
    </xf>
    <xf numFmtId="0" fontId="2" fillId="2" borderId="2" xfId="5" applyFont="1" applyFill="1" applyBorder="1" applyAlignment="1">
      <alignment horizontal="center" vertical="center"/>
    </xf>
    <xf numFmtId="0" fontId="3" fillId="6" borderId="2" xfId="3" applyFont="1" applyFill="1" applyBorder="1" applyAlignment="1">
      <alignment horizontal="left" vertical="center"/>
    </xf>
    <xf numFmtId="0" fontId="24" fillId="0" borderId="2" xfId="5" applyFont="1" applyBorder="1" applyAlignment="1">
      <alignment vertical="center"/>
    </xf>
    <xf numFmtId="0" fontId="1" fillId="0" borderId="2" xfId="4" applyFont="1" applyBorder="1" applyAlignment="1">
      <alignment horizontal="left" vertical="center"/>
    </xf>
    <xf numFmtId="0" fontId="2" fillId="0" borderId="2" xfId="4" applyFont="1" applyBorder="1" applyAlignment="1">
      <alignment horizontal="left" vertical="center"/>
    </xf>
    <xf numFmtId="0" fontId="1" fillId="8" borderId="2" xfId="5" applyFont="1" applyFill="1" applyBorder="1" applyAlignment="1">
      <alignment horizontal="center" vertical="center"/>
    </xf>
    <xf numFmtId="0" fontId="1" fillId="3" borderId="2" xfId="3" applyFont="1" applyFill="1" applyBorder="1" applyAlignment="1">
      <alignment horizontal="left" vertical="center"/>
    </xf>
    <xf numFmtId="0" fontId="2" fillId="3" borderId="2" xfId="3" applyFont="1" applyFill="1" applyBorder="1" applyAlignment="1">
      <alignment horizontal="left" vertical="center"/>
    </xf>
    <xf numFmtId="0" fontId="2" fillId="3" borderId="2" xfId="5" applyFont="1" applyFill="1" applyBorder="1" applyAlignment="1">
      <alignment vertical="center" wrapText="1"/>
    </xf>
    <xf numFmtId="0" fontId="25" fillId="3" borderId="25" xfId="5" applyFont="1" applyFill="1" applyBorder="1" applyAlignment="1">
      <alignment wrapText="1"/>
    </xf>
    <xf numFmtId="0" fontId="3" fillId="3" borderId="2" xfId="3" applyFont="1" applyFill="1" applyBorder="1" applyAlignment="1">
      <alignment horizontal="left" vertical="center"/>
    </xf>
    <xf numFmtId="0" fontId="2" fillId="2" borderId="35" xfId="5" applyFont="1" applyFill="1" applyBorder="1" applyAlignment="1">
      <alignment vertical="center"/>
    </xf>
    <xf numFmtId="0" fontId="1" fillId="8" borderId="122" xfId="5" applyFont="1" applyFill="1" applyBorder="1" applyAlignment="1">
      <alignment horizontal="center" vertical="center"/>
    </xf>
    <xf numFmtId="0" fontId="1" fillId="8" borderId="123" xfId="5" applyFont="1" applyFill="1" applyBorder="1" applyAlignment="1">
      <alignment horizontal="center" vertical="center"/>
    </xf>
    <xf numFmtId="0" fontId="1" fillId="8" borderId="124" xfId="5" applyFont="1" applyFill="1" applyBorder="1" applyAlignment="1">
      <alignment horizontal="center" vertical="center"/>
    </xf>
    <xf numFmtId="0" fontId="1" fillId="8" borderId="125" xfId="5" applyFont="1" applyFill="1" applyBorder="1" applyAlignment="1">
      <alignment horizontal="center" vertical="center"/>
    </xf>
    <xf numFmtId="0" fontId="1" fillId="8" borderId="121" xfId="5" applyFont="1" applyFill="1" applyBorder="1" applyAlignment="1">
      <alignment horizontal="center" vertical="center"/>
    </xf>
    <xf numFmtId="0" fontId="1" fillId="8" borderId="126" xfId="5" applyFont="1" applyFill="1" applyBorder="1" applyAlignment="1">
      <alignment horizontal="center" vertical="center"/>
    </xf>
    <xf numFmtId="0" fontId="3" fillId="8" borderId="121" xfId="3" applyFont="1" applyFill="1" applyBorder="1" applyAlignment="1">
      <alignment horizontal="left" vertical="center"/>
    </xf>
    <xf numFmtId="0" fontId="3" fillId="8" borderId="127" xfId="5" applyFont="1" applyFill="1" applyBorder="1" applyAlignment="1">
      <alignment horizontal="left" vertical="center"/>
    </xf>
    <xf numFmtId="0" fontId="3" fillId="8" borderId="20" xfId="5" applyFont="1" applyFill="1" applyBorder="1" applyAlignment="1">
      <alignment horizontal="left" vertical="center"/>
    </xf>
    <xf numFmtId="0" fontId="3" fillId="8" borderId="16" xfId="5" applyFont="1" applyFill="1" applyBorder="1" applyAlignment="1">
      <alignment vertical="center"/>
    </xf>
    <xf numFmtId="0" fontId="1" fillId="8" borderId="104" xfId="5" applyFont="1" applyFill="1" applyBorder="1" applyAlignment="1">
      <alignment horizontal="center" vertical="center"/>
    </xf>
    <xf numFmtId="0" fontId="1" fillId="8" borderId="105" xfId="5" applyFont="1" applyFill="1" applyBorder="1" applyAlignment="1">
      <alignment horizontal="center" vertical="center"/>
    </xf>
    <xf numFmtId="0" fontId="1" fillId="8" borderId="106" xfId="5" applyFont="1" applyFill="1" applyBorder="1" applyAlignment="1">
      <alignment horizontal="center" vertical="center"/>
    </xf>
    <xf numFmtId="0" fontId="1" fillId="8" borderId="107" xfId="5" applyFont="1" applyFill="1" applyBorder="1" applyAlignment="1">
      <alignment horizontal="center" vertical="center"/>
    </xf>
    <xf numFmtId="0" fontId="1" fillId="8" borderId="13" xfId="5" applyFont="1" applyFill="1" applyBorder="1" applyAlignment="1">
      <alignment horizontal="center" vertical="center"/>
    </xf>
    <xf numFmtId="0" fontId="1" fillId="8" borderId="17" xfId="5" applyFont="1" applyFill="1" applyBorder="1" applyAlignment="1">
      <alignment horizontal="center" vertical="center"/>
    </xf>
    <xf numFmtId="0" fontId="1" fillId="8" borderId="13" xfId="3" applyFont="1" applyFill="1" applyBorder="1" applyAlignment="1">
      <alignment horizontal="left" vertical="center"/>
    </xf>
    <xf numFmtId="0" fontId="3" fillId="8" borderId="18" xfId="5" applyFont="1" applyFill="1" applyBorder="1" applyAlignment="1">
      <alignment horizontal="left" vertical="center"/>
    </xf>
    <xf numFmtId="0" fontId="18" fillId="0" borderId="32" xfId="6" applyFont="1" applyBorder="1" applyAlignment="1">
      <alignment horizontal="center" vertical="center"/>
    </xf>
    <xf numFmtId="0" fontId="3" fillId="0" borderId="32" xfId="5" applyFont="1" applyBorder="1" applyAlignment="1">
      <alignment vertical="center"/>
    </xf>
    <xf numFmtId="0" fontId="3" fillId="0" borderId="131" xfId="5" applyFont="1" applyBorder="1" applyAlignment="1">
      <alignment horizontal="left" vertical="center"/>
    </xf>
    <xf numFmtId="0" fontId="3" fillId="0" borderId="132" xfId="5" applyFont="1" applyBorder="1" applyAlignment="1">
      <alignment horizontal="left" vertical="center"/>
    </xf>
    <xf numFmtId="0" fontId="3" fillId="0" borderId="32" xfId="5" applyFont="1" applyBorder="1" applyAlignment="1">
      <alignment horizontal="left" vertical="center"/>
    </xf>
    <xf numFmtId="0" fontId="7" fillId="4" borderId="32" xfId="5" applyFill="1" applyBorder="1" applyAlignment="1">
      <alignment horizontal="left" vertical="center"/>
    </xf>
    <xf numFmtId="0" fontId="7" fillId="0" borderId="32" xfId="5" applyBorder="1" applyAlignment="1">
      <alignment horizontal="left" vertical="center"/>
    </xf>
    <xf numFmtId="0" fontId="9" fillId="4" borderId="0" xfId="5" applyFont="1" applyFill="1" applyAlignment="1">
      <alignment vertical="center"/>
    </xf>
    <xf numFmtId="0" fontId="2" fillId="5" borderId="26" xfId="5" applyFont="1" applyFill="1" applyBorder="1" applyAlignment="1">
      <alignment vertical="center"/>
    </xf>
    <xf numFmtId="0" fontId="1" fillId="2" borderId="26" xfId="5" applyFont="1" applyFill="1" applyBorder="1" applyAlignment="1">
      <alignment vertical="center"/>
    </xf>
    <xf numFmtId="0" fontId="7" fillId="0" borderId="133" xfId="5" applyBorder="1" applyAlignment="1">
      <alignment horizontal="left" vertical="center"/>
    </xf>
    <xf numFmtId="0" fontId="7" fillId="4" borderId="78" xfId="5" applyFill="1" applyBorder="1" applyAlignment="1">
      <alignment horizontal="left" vertical="center"/>
    </xf>
    <xf numFmtId="0" fontId="3" fillId="2" borderId="97" xfId="5" applyFont="1" applyFill="1" applyBorder="1" applyAlignment="1">
      <alignment horizontal="left" vertical="center"/>
    </xf>
    <xf numFmtId="0" fontId="7" fillId="0" borderId="78" xfId="5" applyBorder="1" applyAlignment="1">
      <alignment horizontal="left" vertical="center"/>
    </xf>
    <xf numFmtId="0" fontId="3" fillId="0" borderId="97" xfId="5" applyFont="1" applyBorder="1" applyAlignment="1">
      <alignment horizontal="left" vertical="center"/>
    </xf>
    <xf numFmtId="0" fontId="7" fillId="4" borderId="134" xfId="5" applyFill="1" applyBorder="1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0" fontId="1" fillId="5" borderId="25" xfId="5" applyFont="1" applyFill="1" applyBorder="1" applyAlignment="1">
      <alignment horizontal="left" vertical="center"/>
    </xf>
    <xf numFmtId="0" fontId="48" fillId="6" borderId="25" xfId="5" applyFont="1" applyFill="1" applyBorder="1" applyAlignment="1">
      <alignment horizontal="left" vertical="center"/>
    </xf>
    <xf numFmtId="0" fontId="3" fillId="0" borderId="135" xfId="5" applyFont="1" applyBorder="1" applyAlignment="1">
      <alignment horizontal="left" vertical="center"/>
    </xf>
    <xf numFmtId="0" fontId="40" fillId="5" borderId="26" xfId="3" applyFont="1" applyFill="1" applyBorder="1" applyAlignment="1">
      <alignment horizontal="right" vertical="center"/>
    </xf>
    <xf numFmtId="0" fontId="1" fillId="6" borderId="26" xfId="5" applyFont="1" applyFill="1" applyBorder="1" applyAlignment="1">
      <alignment vertical="center"/>
    </xf>
    <xf numFmtId="0" fontId="45" fillId="0" borderId="2" xfId="8" applyFont="1" applyBorder="1" applyAlignment="1">
      <alignment horizontal="left" vertical="center"/>
    </xf>
    <xf numFmtId="0" fontId="17" fillId="0" borderId="2" xfId="3" applyFont="1" applyBorder="1" applyAlignment="1">
      <alignment horizontal="left" vertical="center"/>
    </xf>
    <xf numFmtId="0" fontId="16" fillId="0" borderId="2" xfId="5" applyFont="1" applyBorder="1" applyAlignment="1">
      <alignment vertical="center" wrapText="1"/>
    </xf>
    <xf numFmtId="0" fontId="7" fillId="0" borderId="136" xfId="5" applyBorder="1" applyAlignment="1">
      <alignment horizontal="left"/>
    </xf>
    <xf numFmtId="0" fontId="16" fillId="0" borderId="2" xfId="3" applyFont="1" applyBorder="1" applyAlignment="1">
      <alignment vertical="center"/>
    </xf>
    <xf numFmtId="0" fontId="3" fillId="0" borderId="62" xfId="1" applyBorder="1" applyAlignment="1">
      <alignment horizontal="left" vertical="center"/>
    </xf>
    <xf numFmtId="0" fontId="3" fillId="0" borderId="62" xfId="3" applyFont="1" applyBorder="1" applyAlignment="1">
      <alignment horizontal="left" vertical="center"/>
    </xf>
    <xf numFmtId="0" fontId="1" fillId="0" borderId="2" xfId="5" applyFont="1" applyBorder="1" applyAlignment="1">
      <alignment horizontal="center" vertical="center" wrapText="1"/>
    </xf>
    <xf numFmtId="165" fontId="33" fillId="12" borderId="138" xfId="5" applyNumberFormat="1" applyFont="1" applyFill="1" applyBorder="1" applyAlignment="1">
      <alignment horizontal="center" vertical="center"/>
    </xf>
    <xf numFmtId="165" fontId="34" fillId="12" borderId="138" xfId="5" applyNumberFormat="1" applyFont="1" applyFill="1" applyBorder="1" applyAlignment="1">
      <alignment horizontal="center" vertical="center"/>
    </xf>
    <xf numFmtId="0" fontId="1" fillId="6" borderId="101" xfId="3" applyFont="1" applyFill="1" applyBorder="1" applyAlignment="1">
      <alignment horizontal="left" vertical="center"/>
    </xf>
    <xf numFmtId="0" fontId="1" fillId="6" borderId="102" xfId="5" applyFont="1" applyFill="1" applyBorder="1" applyAlignment="1">
      <alignment vertical="center"/>
    </xf>
    <xf numFmtId="0" fontId="2" fillId="2" borderId="26" xfId="5" applyFont="1" applyFill="1" applyBorder="1" applyAlignment="1">
      <alignment vertical="center"/>
    </xf>
    <xf numFmtId="0" fontId="1" fillId="2" borderId="1" xfId="5" applyFont="1" applyFill="1" applyBorder="1" applyAlignment="1">
      <alignment vertical="center" wrapText="1"/>
    </xf>
    <xf numFmtId="0" fontId="2" fillId="2" borderId="24" xfId="5" applyFont="1" applyFill="1" applyBorder="1" applyAlignment="1">
      <alignment vertical="center" wrapText="1"/>
    </xf>
    <xf numFmtId="0" fontId="2" fillId="2" borderId="1" xfId="5" applyFont="1" applyFill="1" applyBorder="1" applyAlignment="1">
      <alignment vertical="center" wrapText="1"/>
    </xf>
    <xf numFmtId="0" fontId="2" fillId="0" borderId="24" xfId="5" applyFont="1" applyBorder="1" applyAlignment="1">
      <alignment vertical="center" wrapText="1"/>
    </xf>
    <xf numFmtId="0" fontId="2" fillId="0" borderId="1" xfId="5" applyFont="1" applyBorder="1" applyAlignment="1">
      <alignment vertical="center" wrapText="1"/>
    </xf>
    <xf numFmtId="0" fontId="3" fillId="8" borderId="141" xfId="5" applyFont="1" applyFill="1" applyBorder="1" applyAlignment="1">
      <alignment horizontal="left" vertical="center"/>
    </xf>
    <xf numFmtId="0" fontId="3" fillId="8" borderId="127" xfId="5" applyFont="1" applyFill="1" applyBorder="1" applyAlignment="1">
      <alignment vertical="center"/>
    </xf>
    <xf numFmtId="0" fontId="3" fillId="3" borderId="0" xfId="5" applyFont="1" applyFill="1" applyAlignment="1">
      <alignment vertical="center"/>
    </xf>
    <xf numFmtId="0" fontId="3" fillId="4" borderId="77" xfId="5" applyFont="1" applyFill="1" applyBorder="1" applyAlignment="1">
      <alignment vertical="center"/>
    </xf>
    <xf numFmtId="0" fontId="3" fillId="4" borderId="32" xfId="5" applyFont="1" applyFill="1" applyBorder="1" applyAlignment="1">
      <alignment vertical="center"/>
    </xf>
    <xf numFmtId="0" fontId="52" fillId="0" borderId="0" xfId="0" applyFont="1"/>
    <xf numFmtId="0" fontId="3" fillId="0" borderId="26" xfId="3" applyFont="1" applyBorder="1"/>
    <xf numFmtId="0" fontId="1" fillId="5" borderId="26" xfId="5" applyFont="1" applyFill="1" applyBorder="1" applyAlignment="1">
      <alignment vertical="center" wrapText="1"/>
    </xf>
    <xf numFmtId="0" fontId="1" fillId="5" borderId="14" xfId="5" applyFont="1" applyFill="1" applyBorder="1" applyAlignment="1">
      <alignment horizontal="center" vertical="center"/>
    </xf>
    <xf numFmtId="0" fontId="1" fillId="5" borderId="23" xfId="5" applyFont="1" applyFill="1" applyBorder="1" applyAlignment="1">
      <alignment horizontal="center" vertical="center"/>
    </xf>
    <xf numFmtId="0" fontId="1" fillId="5" borderId="15" xfId="5" applyFont="1" applyFill="1" applyBorder="1" applyAlignment="1">
      <alignment horizontal="center" vertical="center"/>
    </xf>
    <xf numFmtId="0" fontId="1" fillId="5" borderId="24" xfId="5" applyFont="1" applyFill="1" applyBorder="1" applyAlignment="1">
      <alignment horizontal="center" vertical="center"/>
    </xf>
    <xf numFmtId="0" fontId="1" fillId="5" borderId="2" xfId="5" applyFont="1" applyFill="1" applyBorder="1" applyAlignment="1">
      <alignment horizontal="center" vertical="center"/>
    </xf>
    <xf numFmtId="0" fontId="1" fillId="5" borderId="2" xfId="3" applyFont="1" applyFill="1" applyBorder="1" applyAlignment="1">
      <alignment horizontal="left" vertical="center"/>
    </xf>
    <xf numFmtId="0" fontId="3" fillId="5" borderId="36" xfId="5" applyFont="1" applyFill="1" applyBorder="1" applyAlignment="1">
      <alignment horizontal="left" vertical="center"/>
    </xf>
    <xf numFmtId="0" fontId="3" fillId="5" borderId="0" xfId="5" applyFont="1" applyFill="1" applyAlignment="1">
      <alignment vertical="center"/>
    </xf>
    <xf numFmtId="0" fontId="3" fillId="5" borderId="2" xfId="5" applyFont="1" applyFill="1" applyBorder="1" applyAlignment="1">
      <alignment vertical="center"/>
    </xf>
    <xf numFmtId="0" fontId="3" fillId="5" borderId="2" xfId="3" applyFont="1" applyFill="1" applyBorder="1" applyAlignment="1">
      <alignment horizontal="left" vertical="center"/>
    </xf>
    <xf numFmtId="0" fontId="56" fillId="0" borderId="0" xfId="0" applyFont="1"/>
    <xf numFmtId="0" fontId="3" fillId="5" borderId="26" xfId="5" applyFont="1" applyFill="1" applyBorder="1" applyAlignment="1">
      <alignment vertical="center" wrapText="1"/>
    </xf>
    <xf numFmtId="0" fontId="2" fillId="5" borderId="2" xfId="5" applyFont="1" applyFill="1" applyBorder="1" applyAlignment="1">
      <alignment horizontal="center" vertical="center"/>
    </xf>
    <xf numFmtId="0" fontId="2" fillId="5" borderId="2" xfId="5" applyFont="1" applyFill="1" applyBorder="1" applyAlignment="1">
      <alignment vertical="center"/>
    </xf>
    <xf numFmtId="0" fontId="2" fillId="5" borderId="1" xfId="5" applyFont="1" applyFill="1" applyBorder="1" applyAlignment="1">
      <alignment vertical="center" wrapText="1"/>
    </xf>
    <xf numFmtId="0" fontId="1" fillId="5" borderId="1" xfId="3" applyFont="1" applyFill="1" applyBorder="1" applyAlignment="1">
      <alignment horizontal="center" vertical="center"/>
    </xf>
    <xf numFmtId="0" fontId="3" fillId="5" borderId="26" xfId="5" applyFont="1" applyFill="1" applyBorder="1" applyAlignment="1">
      <alignment vertical="top" wrapText="1"/>
    </xf>
    <xf numFmtId="0" fontId="2" fillId="5" borderId="1" xfId="5" applyFont="1" applyFill="1" applyBorder="1" applyAlignment="1">
      <alignment vertical="top" wrapText="1"/>
    </xf>
    <xf numFmtId="0" fontId="1" fillId="5" borderId="26" xfId="3" applyFont="1" applyFill="1" applyBorder="1" applyAlignment="1">
      <alignment horizontal="center" vertical="center"/>
    </xf>
    <xf numFmtId="0" fontId="3" fillId="5" borderId="26" xfId="3" applyFont="1" applyFill="1" applyBorder="1" applyAlignment="1">
      <alignment horizontal="center" vertical="center"/>
    </xf>
    <xf numFmtId="0" fontId="58" fillId="5" borderId="152" xfId="0" applyFont="1" applyFill="1" applyBorder="1" applyAlignment="1">
      <alignment vertical="center" wrapText="1"/>
    </xf>
    <xf numFmtId="0" fontId="24" fillId="5" borderId="153" xfId="0" applyFont="1" applyFill="1" applyBorder="1" applyAlignment="1">
      <alignment horizontal="center" vertical="center"/>
    </xf>
    <xf numFmtId="0" fontId="24" fillId="5" borderId="154" xfId="0" applyFont="1" applyFill="1" applyBorder="1" applyAlignment="1">
      <alignment horizontal="center" vertical="center"/>
    </xf>
    <xf numFmtId="0" fontId="24" fillId="5" borderId="155" xfId="0" applyFont="1" applyFill="1" applyBorder="1" applyAlignment="1">
      <alignment horizontal="center" vertical="center"/>
    </xf>
    <xf numFmtId="0" fontId="57" fillId="5" borderId="153" xfId="0" applyFont="1" applyFill="1" applyBorder="1" applyAlignment="1">
      <alignment horizontal="center" vertical="center"/>
    </xf>
    <xf numFmtId="0" fontId="24" fillId="5" borderId="156" xfId="0" applyFont="1" applyFill="1" applyBorder="1" applyAlignment="1">
      <alignment horizontal="center" vertical="center"/>
    </xf>
    <xf numFmtId="0" fontId="24" fillId="5" borderId="152" xfId="0" applyFont="1" applyFill="1" applyBorder="1" applyAlignment="1">
      <alignment horizontal="center" vertical="center"/>
    </xf>
    <xf numFmtId="0" fontId="59" fillId="5" borderId="152" xfId="0" applyFont="1" applyFill="1" applyBorder="1" applyAlignment="1">
      <alignment horizontal="center" vertical="center"/>
    </xf>
    <xf numFmtId="0" fontId="59" fillId="5" borderId="152" xfId="0" applyFont="1" applyFill="1" applyBorder="1" applyAlignment="1">
      <alignment vertical="center"/>
    </xf>
    <xf numFmtId="0" fontId="59" fillId="5" borderId="152" xfId="0" applyFont="1" applyFill="1" applyBorder="1" applyAlignment="1">
      <alignment vertical="center" wrapText="1"/>
    </xf>
    <xf numFmtId="0" fontId="3" fillId="5" borderId="25" xfId="5" applyFont="1" applyFill="1" applyBorder="1" applyAlignment="1">
      <alignment horizontal="left" vertical="center"/>
    </xf>
    <xf numFmtId="0" fontId="1" fillId="5" borderId="17" xfId="5" applyFont="1" applyFill="1" applyBorder="1" applyAlignment="1">
      <alignment vertical="center" wrapText="1"/>
    </xf>
    <xf numFmtId="0" fontId="54" fillId="5" borderId="150" xfId="0" applyFont="1" applyFill="1" applyBorder="1" applyAlignment="1">
      <alignment horizontal="left" vertical="center"/>
    </xf>
    <xf numFmtId="0" fontId="54" fillId="5" borderId="151" xfId="0" applyFont="1" applyFill="1" applyBorder="1" applyAlignment="1">
      <alignment vertical="center"/>
    </xf>
    <xf numFmtId="0" fontId="55" fillId="5" borderId="152" xfId="0" applyFont="1" applyFill="1" applyBorder="1" applyAlignment="1">
      <alignment vertical="center" wrapText="1"/>
    </xf>
    <xf numFmtId="0" fontId="54" fillId="5" borderId="152" xfId="0" applyFont="1" applyFill="1" applyBorder="1" applyAlignment="1">
      <alignment vertical="center"/>
    </xf>
    <xf numFmtId="0" fontId="1" fillId="5" borderId="25" xfId="5" applyFont="1" applyFill="1" applyBorder="1" applyAlignment="1">
      <alignment vertical="center" wrapText="1"/>
    </xf>
    <xf numFmtId="0" fontId="2" fillId="5" borderId="2" xfId="3" applyFont="1" applyFill="1" applyBorder="1" applyAlignment="1">
      <alignment horizontal="left" vertical="center"/>
    </xf>
    <xf numFmtId="0" fontId="3" fillId="15" borderId="0" xfId="5" applyFont="1" applyFill="1"/>
    <xf numFmtId="0" fontId="3" fillId="15" borderId="142" xfId="5" applyFont="1" applyFill="1" applyBorder="1" applyAlignment="1">
      <alignment vertical="center"/>
    </xf>
    <xf numFmtId="0" fontId="53" fillId="15" borderId="143" xfId="5" applyFont="1" applyFill="1" applyBorder="1" applyAlignment="1">
      <alignment horizontal="center" vertical="center"/>
    </xf>
    <xf numFmtId="0" fontId="53" fillId="15" borderId="144" xfId="5" applyFont="1" applyFill="1" applyBorder="1" applyAlignment="1">
      <alignment horizontal="center" vertical="center"/>
    </xf>
    <xf numFmtId="0" fontId="53" fillId="15" borderId="145" xfId="5" applyFont="1" applyFill="1" applyBorder="1" applyAlignment="1">
      <alignment horizontal="center" vertical="center"/>
    </xf>
    <xf numFmtId="0" fontId="53" fillId="15" borderId="146" xfId="5" applyFont="1" applyFill="1" applyBorder="1" applyAlignment="1">
      <alignment horizontal="center" vertical="center"/>
    </xf>
    <xf numFmtId="0" fontId="53" fillId="15" borderId="147" xfId="5" applyFont="1" applyFill="1" applyBorder="1" applyAlignment="1">
      <alignment horizontal="center" vertical="center"/>
    </xf>
    <xf numFmtId="0" fontId="53" fillId="15" borderId="142" xfId="5" applyFont="1" applyFill="1" applyBorder="1" applyAlignment="1">
      <alignment horizontal="center" vertical="center"/>
    </xf>
    <xf numFmtId="0" fontId="1" fillId="15" borderId="142" xfId="5" applyFont="1" applyFill="1" applyBorder="1" applyAlignment="1">
      <alignment horizontal="center" vertical="center"/>
    </xf>
    <xf numFmtId="0" fontId="53" fillId="15" borderId="148" xfId="5" applyFont="1" applyFill="1" applyBorder="1" applyAlignment="1">
      <alignment horizontal="center" vertical="center"/>
    </xf>
    <xf numFmtId="0" fontId="53" fillId="15" borderId="148" xfId="6" applyFont="1" applyFill="1" applyBorder="1" applyAlignment="1">
      <alignment horizontal="center" vertical="center"/>
    </xf>
    <xf numFmtId="0" fontId="53" fillId="15" borderId="149" xfId="6" applyFont="1" applyFill="1" applyBorder="1" applyAlignment="1">
      <alignment horizontal="center" vertical="center"/>
    </xf>
    <xf numFmtId="0" fontId="53" fillId="15" borderId="149" xfId="5" applyFont="1" applyFill="1" applyBorder="1" applyAlignment="1">
      <alignment horizontal="center" vertical="center"/>
    </xf>
    <xf numFmtId="0" fontId="7" fillId="15" borderId="142" xfId="5" applyFill="1" applyBorder="1" applyAlignment="1">
      <alignment horizontal="left" vertical="center"/>
    </xf>
    <xf numFmtId="0" fontId="56" fillId="5" borderId="152" xfId="0" applyFont="1" applyFill="1" applyBorder="1" applyAlignment="1">
      <alignment vertical="center"/>
    </xf>
    <xf numFmtId="0" fontId="58" fillId="5" borderId="152" xfId="0" applyFont="1" applyFill="1" applyBorder="1"/>
    <xf numFmtId="0" fontId="59" fillId="5" borderId="157" xfId="0" applyFont="1" applyFill="1" applyBorder="1"/>
    <xf numFmtId="0" fontId="56" fillId="5" borderId="157" xfId="0" applyFont="1" applyFill="1" applyBorder="1"/>
    <xf numFmtId="0" fontId="56" fillId="5" borderId="153" xfId="0" applyFont="1" applyFill="1" applyBorder="1"/>
    <xf numFmtId="0" fontId="56" fillId="5" borderId="154" xfId="0" applyFont="1" applyFill="1" applyBorder="1"/>
    <xf numFmtId="0" fontId="24" fillId="5" borderId="154" xfId="0" applyFont="1" applyFill="1" applyBorder="1" applyAlignment="1">
      <alignment horizontal="center"/>
    </xf>
    <xf numFmtId="0" fontId="56" fillId="5" borderId="155" xfId="0" applyFont="1" applyFill="1" applyBorder="1"/>
    <xf numFmtId="0" fontId="58" fillId="5" borderId="153" xfId="0" applyFont="1" applyFill="1" applyBorder="1"/>
    <xf numFmtId="0" fontId="56" fillId="5" borderId="152" xfId="0" applyFont="1" applyFill="1" applyBorder="1"/>
    <xf numFmtId="0" fontId="24" fillId="5" borderId="152" xfId="0" applyFont="1" applyFill="1" applyBorder="1" applyAlignment="1">
      <alignment horizontal="left" vertical="center"/>
    </xf>
    <xf numFmtId="0" fontId="52" fillId="5" borderId="157" xfId="0" applyFont="1" applyFill="1" applyBorder="1"/>
    <xf numFmtId="0" fontId="24" fillId="5" borderId="152" xfId="0" applyFont="1" applyFill="1" applyBorder="1" applyAlignment="1">
      <alignment vertical="center"/>
    </xf>
    <xf numFmtId="0" fontId="24" fillId="5" borderId="152" xfId="0" applyFont="1" applyFill="1" applyBorder="1" applyAlignment="1">
      <alignment vertical="center" wrapText="1"/>
    </xf>
    <xf numFmtId="0" fontId="60" fillId="5" borderId="152" xfId="0" applyFont="1" applyFill="1" applyBorder="1" applyAlignment="1">
      <alignment vertical="center" wrapText="1"/>
    </xf>
    <xf numFmtId="0" fontId="61" fillId="5" borderId="153" xfId="0" applyFont="1" applyFill="1" applyBorder="1" applyAlignment="1">
      <alignment horizontal="center" vertical="center"/>
    </xf>
    <xf numFmtId="0" fontId="61" fillId="5" borderId="154" xfId="0" applyFont="1" applyFill="1" applyBorder="1" applyAlignment="1">
      <alignment horizontal="center" vertical="center"/>
    </xf>
    <xf numFmtId="0" fontId="61" fillId="5" borderId="155" xfId="0" applyFont="1" applyFill="1" applyBorder="1" applyAlignment="1">
      <alignment horizontal="center" vertical="center"/>
    </xf>
    <xf numFmtId="0" fontId="55" fillId="5" borderId="153" xfId="0" applyFont="1" applyFill="1" applyBorder="1" applyAlignment="1">
      <alignment horizontal="center" vertical="center"/>
    </xf>
    <xf numFmtId="0" fontId="61" fillId="5" borderId="156" xfId="0" applyFont="1" applyFill="1" applyBorder="1" applyAlignment="1">
      <alignment horizontal="center" vertical="center"/>
    </xf>
    <xf numFmtId="0" fontId="61" fillId="5" borderId="152" xfId="0" applyFont="1" applyFill="1" applyBorder="1" applyAlignment="1">
      <alignment horizontal="center" vertical="center"/>
    </xf>
    <xf numFmtId="0" fontId="62" fillId="5" borderId="152" xfId="0" applyFont="1" applyFill="1" applyBorder="1" applyAlignment="1">
      <alignment horizontal="center" vertical="center"/>
    </xf>
    <xf numFmtId="0" fontId="62" fillId="5" borderId="152" xfId="0" applyFont="1" applyFill="1" applyBorder="1" applyAlignment="1">
      <alignment vertical="center" wrapText="1"/>
    </xf>
    <xf numFmtId="0" fontId="62" fillId="5" borderId="152" xfId="0" applyFont="1" applyFill="1" applyBorder="1" applyAlignment="1">
      <alignment vertical="center"/>
    </xf>
    <xf numFmtId="0" fontId="61" fillId="5" borderId="152" xfId="0" applyFont="1" applyFill="1" applyBorder="1" applyAlignment="1">
      <alignment vertical="center"/>
    </xf>
    <xf numFmtId="0" fontId="61" fillId="5" borderId="152" xfId="0" applyFont="1" applyFill="1" applyBorder="1" applyAlignment="1">
      <alignment vertical="center" wrapText="1"/>
    </xf>
    <xf numFmtId="0" fontId="3" fillId="5" borderId="0" xfId="5" applyFont="1" applyFill="1"/>
    <xf numFmtId="0" fontId="7" fillId="5" borderId="0" xfId="5" applyFill="1"/>
    <xf numFmtId="0" fontId="58" fillId="5" borderId="159" xfId="0" applyFont="1" applyFill="1" applyBorder="1" applyAlignment="1">
      <alignment vertical="center" wrapText="1"/>
    </xf>
    <xf numFmtId="0" fontId="60" fillId="5" borderId="158" xfId="0" applyFont="1" applyFill="1" applyBorder="1" applyAlignment="1">
      <alignment vertical="center" wrapText="1"/>
    </xf>
    <xf numFmtId="0" fontId="3" fillId="5" borderId="22" xfId="5" applyFont="1" applyFill="1" applyBorder="1" applyAlignment="1">
      <alignment vertical="center" wrapText="1"/>
    </xf>
    <xf numFmtId="0" fontId="60" fillId="5" borderId="160" xfId="0" applyFont="1" applyFill="1" applyBorder="1" applyAlignment="1">
      <alignment vertical="center" wrapText="1"/>
    </xf>
    <xf numFmtId="0" fontId="61" fillId="5" borderId="158" xfId="0" applyFont="1" applyFill="1" applyBorder="1" applyAlignment="1">
      <alignment horizontal="center" vertical="center"/>
    </xf>
    <xf numFmtId="0" fontId="61" fillId="16" borderId="153" xfId="0" applyFont="1" applyFill="1" applyBorder="1" applyAlignment="1">
      <alignment horizontal="center" vertical="center"/>
    </xf>
    <xf numFmtId="0" fontId="61" fillId="16" borderId="154" xfId="0" applyFont="1" applyFill="1" applyBorder="1" applyAlignment="1">
      <alignment horizontal="center" vertical="center"/>
    </xf>
    <xf numFmtId="0" fontId="61" fillId="16" borderId="156" xfId="0" applyFont="1" applyFill="1" applyBorder="1" applyAlignment="1">
      <alignment horizontal="center" vertical="center"/>
    </xf>
    <xf numFmtId="0" fontId="55" fillId="5" borderId="152" xfId="0" applyFont="1" applyFill="1" applyBorder="1" applyAlignment="1">
      <alignment horizontal="center" vertical="center"/>
    </xf>
    <xf numFmtId="0" fontId="61" fillId="16" borderId="152" xfId="0" applyFont="1" applyFill="1" applyBorder="1" applyAlignment="1">
      <alignment horizontal="center" vertical="center"/>
    </xf>
    <xf numFmtId="0" fontId="54" fillId="5" borderId="158" xfId="0" applyFont="1" applyFill="1" applyBorder="1" applyAlignment="1">
      <alignment horizontal="center" vertical="center"/>
    </xf>
    <xf numFmtId="0" fontId="61" fillId="5" borderId="161" xfId="0" applyFont="1" applyFill="1" applyBorder="1" applyAlignment="1">
      <alignment horizontal="center" vertical="center"/>
    </xf>
    <xf numFmtId="0" fontId="61" fillId="16" borderId="161" xfId="0" applyFont="1" applyFill="1" applyBorder="1" applyAlignment="1">
      <alignment horizontal="center" vertical="center"/>
    </xf>
    <xf numFmtId="0" fontId="56" fillId="5" borderId="0" xfId="0" applyFont="1" applyFill="1" applyAlignment="1">
      <alignment wrapText="1"/>
    </xf>
    <xf numFmtId="0" fontId="56" fillId="0" borderId="0" xfId="0" applyFont="1" applyAlignment="1">
      <alignment horizontal="left" vertical="center"/>
    </xf>
    <xf numFmtId="0" fontId="56" fillId="5" borderId="0" xfId="0" applyFont="1" applyFill="1" applyAlignment="1">
      <alignment horizontal="left" vertical="center"/>
    </xf>
    <xf numFmtId="0" fontId="56" fillId="5" borderId="0" xfId="0" applyFont="1" applyFill="1"/>
    <xf numFmtId="0" fontId="54" fillId="5" borderId="0" xfId="0" applyFont="1" applyFill="1"/>
    <xf numFmtId="0" fontId="1" fillId="6" borderId="142" xfId="5" applyFont="1" applyFill="1" applyBorder="1" applyAlignment="1">
      <alignment horizontal="center" vertical="center"/>
    </xf>
    <xf numFmtId="0" fontId="25" fillId="0" borderId="142" xfId="5" applyFont="1" applyBorder="1" applyAlignment="1">
      <alignment wrapText="1"/>
    </xf>
    <xf numFmtId="0" fontId="56" fillId="5" borderId="162" xfId="0" applyFont="1" applyFill="1" applyBorder="1" applyAlignment="1">
      <alignment wrapText="1"/>
    </xf>
    <xf numFmtId="0" fontId="56" fillId="5" borderId="162" xfId="0" applyFont="1" applyFill="1" applyBorder="1" applyAlignment="1">
      <alignment horizontal="left" vertical="center"/>
    </xf>
    <xf numFmtId="0" fontId="56" fillId="5" borderId="163" xfId="0" applyFont="1" applyFill="1" applyBorder="1" applyAlignment="1">
      <alignment horizontal="left" vertical="center"/>
    </xf>
    <xf numFmtId="0" fontId="3" fillId="0" borderId="142" xfId="5" applyFont="1" applyBorder="1" applyAlignment="1">
      <alignment horizontal="left" vertical="center"/>
    </xf>
    <xf numFmtId="0" fontId="25" fillId="5" borderId="142" xfId="5" applyFont="1" applyFill="1" applyBorder="1" applyAlignment="1">
      <alignment wrapText="1"/>
    </xf>
    <xf numFmtId="0" fontId="3" fillId="5" borderId="142" xfId="5" applyFont="1" applyFill="1" applyBorder="1" applyAlignment="1">
      <alignment horizontal="left" vertical="center"/>
    </xf>
    <xf numFmtId="0" fontId="54" fillId="5" borderId="162" xfId="0" applyFont="1" applyFill="1" applyBorder="1" applyAlignment="1">
      <alignment wrapText="1"/>
    </xf>
    <xf numFmtId="0" fontId="1" fillId="7" borderId="148" xfId="5" applyFont="1" applyFill="1" applyBorder="1" applyAlignment="1">
      <alignment horizontal="center" vertical="center"/>
    </xf>
    <xf numFmtId="0" fontId="1" fillId="6" borderId="148" xfId="5" applyFont="1" applyFill="1" applyBorder="1" applyAlignment="1">
      <alignment horizontal="center" vertical="center"/>
    </xf>
    <xf numFmtId="0" fontId="54" fillId="5" borderId="164" xfId="0" applyFont="1" applyFill="1" applyBorder="1" applyAlignment="1">
      <alignment horizontal="left" vertical="center"/>
    </xf>
    <xf numFmtId="0" fontId="63" fillId="5" borderId="164" xfId="0" applyFont="1" applyFill="1" applyBorder="1"/>
    <xf numFmtId="0" fontId="3" fillId="7" borderId="148" xfId="5" applyFont="1" applyFill="1" applyBorder="1" applyAlignment="1">
      <alignment horizontal="left" vertical="center"/>
    </xf>
    <xf numFmtId="0" fontId="3" fillId="2" borderId="142" xfId="5" applyFont="1" applyFill="1" applyBorder="1" applyAlignment="1">
      <alignment horizontal="left" vertical="center"/>
    </xf>
    <xf numFmtId="0" fontId="14" fillId="7" borderId="1" xfId="3" applyFont="1" applyFill="1" applyBorder="1" applyAlignment="1">
      <alignment horizontal="right" vertical="center"/>
    </xf>
    <xf numFmtId="0" fontId="14" fillId="7" borderId="25" xfId="3" applyFont="1" applyFill="1" applyBorder="1" applyAlignment="1">
      <alignment horizontal="right" vertical="center"/>
    </xf>
    <xf numFmtId="164" fontId="14" fillId="7" borderId="1" xfId="5" applyNumberFormat="1" applyFont="1" applyFill="1" applyBorder="1" applyAlignment="1">
      <alignment horizontal="center" vertical="center"/>
    </xf>
    <xf numFmtId="0" fontId="14" fillId="7" borderId="26" xfId="5" applyFont="1" applyFill="1" applyBorder="1" applyAlignment="1">
      <alignment horizontal="center" vertical="center"/>
    </xf>
    <xf numFmtId="0" fontId="14" fillId="7" borderId="25" xfId="5" applyFont="1" applyFill="1" applyBorder="1" applyAlignment="1">
      <alignment horizontal="center" vertical="center"/>
    </xf>
    <xf numFmtId="0" fontId="3" fillId="6" borderId="1" xfId="3" applyFont="1" applyFill="1" applyBorder="1" applyAlignment="1">
      <alignment horizontal="left" vertical="center" wrapText="1"/>
    </xf>
    <xf numFmtId="0" fontId="7" fillId="6" borderId="26" xfId="5" applyFill="1" applyBorder="1" applyAlignment="1">
      <alignment vertical="center" wrapText="1"/>
    </xf>
    <xf numFmtId="0" fontId="13" fillId="7" borderId="1" xfId="3" applyFont="1" applyFill="1" applyBorder="1" applyAlignment="1">
      <alignment horizontal="right" vertical="center"/>
    </xf>
    <xf numFmtId="0" fontId="13" fillId="7" borderId="25" xfId="3" applyFont="1" applyFill="1" applyBorder="1" applyAlignment="1">
      <alignment horizontal="right" vertical="center"/>
    </xf>
    <xf numFmtId="164" fontId="13" fillId="7" borderId="1" xfId="5" applyNumberFormat="1" applyFont="1" applyFill="1" applyBorder="1" applyAlignment="1">
      <alignment horizontal="center" vertical="center"/>
    </xf>
    <xf numFmtId="0" fontId="13" fillId="7" borderId="26" xfId="5" applyFont="1" applyFill="1" applyBorder="1" applyAlignment="1">
      <alignment horizontal="center" vertical="center"/>
    </xf>
    <xf numFmtId="0" fontId="13" fillId="7" borderId="25" xfId="5" applyFont="1" applyFill="1" applyBorder="1" applyAlignment="1">
      <alignment horizontal="center" vertical="center"/>
    </xf>
    <xf numFmtId="0" fontId="8" fillId="4" borderId="0" xfId="5" applyFont="1" applyFill="1" applyAlignment="1">
      <alignment vertical="center"/>
    </xf>
    <xf numFmtId="0" fontId="0" fillId="0" borderId="0" xfId="0" applyAlignment="1">
      <alignment vertical="center"/>
    </xf>
    <xf numFmtId="0" fontId="15" fillId="7" borderId="1" xfId="3" applyFont="1" applyFill="1" applyBorder="1" applyAlignment="1">
      <alignment horizontal="right" vertical="center"/>
    </xf>
    <xf numFmtId="0" fontId="15" fillId="7" borderId="25" xfId="3" applyFont="1" applyFill="1" applyBorder="1" applyAlignment="1">
      <alignment horizontal="right" vertical="center"/>
    </xf>
    <xf numFmtId="164" fontId="15" fillId="7" borderId="1" xfId="5" applyNumberFormat="1" applyFont="1" applyFill="1" applyBorder="1" applyAlignment="1">
      <alignment horizontal="center" vertical="center"/>
    </xf>
    <xf numFmtId="0" fontId="15" fillId="7" borderId="26" xfId="5" applyFont="1" applyFill="1" applyBorder="1" applyAlignment="1">
      <alignment horizontal="center" vertical="center"/>
    </xf>
    <xf numFmtId="0" fontId="15" fillId="7" borderId="25" xfId="5" applyFont="1" applyFill="1" applyBorder="1" applyAlignment="1">
      <alignment horizontal="center" vertical="center"/>
    </xf>
    <xf numFmtId="0" fontId="1" fillId="6" borderId="1" xfId="3" applyFont="1" applyFill="1" applyBorder="1" applyAlignment="1">
      <alignment horizontal="left" vertical="center"/>
    </xf>
    <xf numFmtId="0" fontId="1" fillId="6" borderId="25" xfId="3" applyFont="1" applyFill="1" applyBorder="1" applyAlignment="1">
      <alignment horizontal="left" vertical="center"/>
    </xf>
    <xf numFmtId="0" fontId="1" fillId="6" borderId="1" xfId="5" applyFont="1" applyFill="1" applyBorder="1" applyAlignment="1">
      <alignment horizontal="center" vertical="center"/>
    </xf>
    <xf numFmtId="0" fontId="1" fillId="6" borderId="26" xfId="5" applyFont="1" applyFill="1" applyBorder="1" applyAlignment="1">
      <alignment horizontal="center" vertical="center"/>
    </xf>
    <xf numFmtId="0" fontId="1" fillId="6" borderId="25" xfId="5" applyFont="1" applyFill="1" applyBorder="1" applyAlignment="1">
      <alignment horizontal="center" vertical="center"/>
    </xf>
    <xf numFmtId="0" fontId="3" fillId="3" borderId="1" xfId="5" applyFont="1" applyFill="1" applyBorder="1" applyAlignment="1">
      <alignment vertical="center"/>
    </xf>
    <xf numFmtId="0" fontId="7" fillId="3" borderId="26" xfId="5" applyFill="1" applyBorder="1" applyAlignment="1">
      <alignment vertical="center"/>
    </xf>
    <xf numFmtId="164" fontId="13" fillId="7" borderId="26" xfId="5" applyNumberFormat="1" applyFont="1" applyFill="1" applyBorder="1" applyAlignment="1">
      <alignment horizontal="center" vertical="center"/>
    </xf>
    <xf numFmtId="164" fontId="13" fillId="7" borderId="25" xfId="5" applyNumberFormat="1" applyFont="1" applyFill="1" applyBorder="1" applyAlignment="1">
      <alignment horizontal="center" vertical="center"/>
    </xf>
    <xf numFmtId="0" fontId="3" fillId="3" borderId="26" xfId="5" applyFont="1" applyFill="1" applyBorder="1" applyAlignment="1">
      <alignment vertical="center"/>
    </xf>
    <xf numFmtId="164" fontId="14" fillId="7" borderId="26" xfId="5" applyNumberFormat="1" applyFont="1" applyFill="1" applyBorder="1" applyAlignment="1">
      <alignment horizontal="center" vertical="center"/>
    </xf>
    <xf numFmtId="164" fontId="14" fillId="7" borderId="25" xfId="5" applyNumberFormat="1" applyFont="1" applyFill="1" applyBorder="1" applyAlignment="1">
      <alignment horizontal="center" vertical="center"/>
    </xf>
    <xf numFmtId="164" fontId="15" fillId="7" borderId="26" xfId="5" applyNumberFormat="1" applyFont="1" applyFill="1" applyBorder="1" applyAlignment="1">
      <alignment horizontal="center" vertical="center"/>
    </xf>
    <xf numFmtId="164" fontId="15" fillId="7" borderId="25" xfId="5" applyNumberFormat="1" applyFont="1" applyFill="1" applyBorder="1" applyAlignment="1">
      <alignment horizontal="center" vertical="center"/>
    </xf>
    <xf numFmtId="0" fontId="3" fillId="6" borderId="26" xfId="5" applyFont="1" applyFill="1" applyBorder="1" applyAlignment="1">
      <alignment vertical="center" wrapText="1"/>
    </xf>
    <xf numFmtId="0" fontId="3" fillId="6" borderId="25" xfId="5" applyFont="1" applyFill="1" applyBorder="1" applyAlignment="1">
      <alignment vertical="center" wrapText="1"/>
    </xf>
    <xf numFmtId="0" fontId="12" fillId="0" borderId="10" xfId="5" applyFont="1" applyBorder="1" applyAlignment="1">
      <alignment horizontal="center" vertical="center"/>
    </xf>
    <xf numFmtId="0" fontId="12" fillId="0" borderId="11" xfId="5" applyFont="1" applyBorder="1" applyAlignment="1">
      <alignment horizontal="center" vertical="center"/>
    </xf>
    <xf numFmtId="0" fontId="12" fillId="0" borderId="17" xfId="5" applyFont="1" applyBorder="1" applyAlignment="1">
      <alignment horizontal="center" vertical="center"/>
    </xf>
    <xf numFmtId="0" fontId="12" fillId="0" borderId="18" xfId="5" applyFont="1" applyBorder="1" applyAlignment="1">
      <alignment horizontal="center" vertical="center"/>
    </xf>
    <xf numFmtId="0" fontId="12" fillId="0" borderId="5" xfId="5" applyFont="1" applyBorder="1" applyAlignment="1">
      <alignment horizontal="center" vertical="center"/>
    </xf>
    <xf numFmtId="0" fontId="12" fillId="0" borderId="13" xfId="5" applyFont="1" applyBorder="1" applyAlignment="1">
      <alignment horizontal="center" vertical="center"/>
    </xf>
    <xf numFmtId="0" fontId="12" fillId="0" borderId="4" xfId="5" applyFont="1" applyBorder="1" applyAlignment="1">
      <alignment horizontal="center" vertical="center"/>
    </xf>
    <xf numFmtId="0" fontId="12" fillId="0" borderId="12" xfId="5" applyFont="1" applyBorder="1" applyAlignment="1">
      <alignment horizontal="center" vertical="center"/>
    </xf>
    <xf numFmtId="0" fontId="12" fillId="0" borderId="6" xfId="5" applyFont="1" applyBorder="1" applyAlignment="1">
      <alignment horizontal="center"/>
    </xf>
    <xf numFmtId="0" fontId="12" fillId="0" borderId="7" xfId="5" applyFont="1" applyBorder="1" applyAlignment="1">
      <alignment horizontal="center"/>
    </xf>
    <xf numFmtId="0" fontId="12" fillId="0" borderId="8" xfId="5" applyFont="1" applyBorder="1" applyAlignment="1">
      <alignment horizontal="center"/>
    </xf>
    <xf numFmtId="0" fontId="35" fillId="12" borderId="32" xfId="6" applyFont="1" applyFill="1" applyBorder="1" applyAlignment="1">
      <alignment horizontal="right" vertical="center"/>
    </xf>
    <xf numFmtId="165" fontId="35" fillId="12" borderId="32" xfId="5" applyNumberFormat="1" applyFont="1" applyFill="1" applyBorder="1" applyAlignment="1">
      <alignment horizontal="center" vertical="center"/>
    </xf>
    <xf numFmtId="0" fontId="18" fillId="12" borderId="32" xfId="5" applyFont="1" applyFill="1" applyBorder="1" applyAlignment="1">
      <alignment horizontal="center" vertical="center"/>
    </xf>
    <xf numFmtId="0" fontId="32" fillId="12" borderId="32" xfId="6" applyFont="1" applyFill="1" applyBorder="1" applyAlignment="1">
      <alignment horizontal="right" vertical="center"/>
    </xf>
    <xf numFmtId="165" fontId="33" fillId="12" borderId="32" xfId="5" applyNumberFormat="1" applyFont="1" applyFill="1" applyBorder="1" applyAlignment="1">
      <alignment horizontal="center" vertical="center"/>
    </xf>
    <xf numFmtId="0" fontId="34" fillId="12" borderId="32" xfId="6" applyFont="1" applyFill="1" applyBorder="1" applyAlignment="1">
      <alignment horizontal="right" vertical="center"/>
    </xf>
    <xf numFmtId="165" fontId="34" fillId="12" borderId="32" xfId="5" applyNumberFormat="1" applyFont="1" applyFill="1" applyBorder="1" applyAlignment="1">
      <alignment horizontal="center" vertical="center"/>
    </xf>
    <xf numFmtId="0" fontId="18" fillId="9" borderId="32" xfId="6" applyFont="1" applyFill="1" applyBorder="1" applyAlignment="1">
      <alignment horizontal="left" vertical="center"/>
    </xf>
    <xf numFmtId="0" fontId="18" fillId="9" borderId="32" xfId="5" applyFont="1" applyFill="1" applyBorder="1" applyAlignment="1">
      <alignment horizontal="center" vertical="center"/>
    </xf>
    <xf numFmtId="0" fontId="18" fillId="9" borderId="32" xfId="6" applyFont="1" applyFill="1" applyBorder="1" applyAlignment="1">
      <alignment horizontal="left" vertical="center" wrapText="1"/>
    </xf>
    <xf numFmtId="0" fontId="18" fillId="10" borderId="32" xfId="6" applyFont="1" applyFill="1" applyBorder="1" applyAlignment="1">
      <alignment horizontal="left" vertical="center" wrapText="1"/>
    </xf>
    <xf numFmtId="0" fontId="0" fillId="9" borderId="32" xfId="6" applyFont="1" applyFill="1" applyBorder="1" applyAlignment="1">
      <alignment horizontal="left" vertical="center" wrapText="1"/>
    </xf>
    <xf numFmtId="165" fontId="34" fillId="12" borderId="52" xfId="5" applyNumberFormat="1" applyFont="1" applyFill="1" applyBorder="1" applyAlignment="1">
      <alignment horizontal="left" vertical="center"/>
    </xf>
    <xf numFmtId="165" fontId="34" fillId="12" borderId="33" xfId="5" applyNumberFormat="1" applyFont="1" applyFill="1" applyBorder="1" applyAlignment="1">
      <alignment horizontal="left" vertical="center"/>
    </xf>
    <xf numFmtId="165" fontId="34" fillId="12" borderId="21" xfId="5" applyNumberFormat="1" applyFont="1" applyFill="1" applyBorder="1" applyAlignment="1">
      <alignment horizontal="left" vertical="center"/>
    </xf>
    <xf numFmtId="0" fontId="34" fillId="11" borderId="32" xfId="6" applyFont="1" applyFill="1" applyBorder="1" applyAlignment="1">
      <alignment horizontal="right" vertical="center"/>
    </xf>
    <xf numFmtId="0" fontId="36" fillId="12" borderId="32" xfId="6" applyFont="1" applyFill="1" applyBorder="1" applyAlignment="1">
      <alignment horizontal="right" vertical="center"/>
    </xf>
    <xf numFmtId="0" fontId="18" fillId="9" borderId="50" xfId="6" applyFont="1" applyFill="1" applyBorder="1" applyAlignment="1">
      <alignment horizontal="left" vertical="center" wrapText="1"/>
    </xf>
    <xf numFmtId="0" fontId="32" fillId="11" borderId="32" xfId="6" applyFont="1" applyFill="1" applyBorder="1" applyAlignment="1">
      <alignment horizontal="right" vertical="center"/>
    </xf>
    <xf numFmtId="0" fontId="30" fillId="0" borderId="43" xfId="5" applyFont="1" applyBorder="1" applyAlignment="1">
      <alignment horizontal="center" vertical="center"/>
    </xf>
    <xf numFmtId="0" fontId="30" fillId="0" borderId="44" xfId="5" applyFont="1" applyBorder="1" applyAlignment="1">
      <alignment horizontal="center" vertical="center"/>
    </xf>
    <xf numFmtId="0" fontId="30" fillId="0" borderId="46" xfId="5" applyFont="1" applyBorder="1" applyAlignment="1">
      <alignment horizontal="center" vertical="center"/>
    </xf>
    <xf numFmtId="0" fontId="30" fillId="0" borderId="47" xfId="5" applyFont="1" applyBorder="1" applyAlignment="1">
      <alignment horizontal="center" vertical="center"/>
    </xf>
    <xf numFmtId="0" fontId="30" fillId="0" borderId="45" xfId="5" applyFont="1" applyBorder="1" applyAlignment="1">
      <alignment horizontal="center" vertical="center"/>
    </xf>
    <xf numFmtId="0" fontId="30" fillId="0" borderId="48" xfId="5" applyFont="1" applyBorder="1" applyAlignment="1">
      <alignment horizontal="center" vertical="center"/>
    </xf>
    <xf numFmtId="0" fontId="30" fillId="0" borderId="41" xfId="5" applyFont="1" applyBorder="1" applyAlignment="1">
      <alignment horizontal="center" vertical="center"/>
    </xf>
    <xf numFmtId="0" fontId="30" fillId="0" borderId="40" xfId="5" applyFont="1" applyBorder="1" applyAlignment="1">
      <alignment horizontal="center" vertical="center"/>
    </xf>
    <xf numFmtId="0" fontId="30" fillId="0" borderId="41" xfId="5" applyFont="1" applyBorder="1" applyAlignment="1">
      <alignment horizontal="center"/>
    </xf>
    <xf numFmtId="0" fontId="30" fillId="0" borderId="42" xfId="5" applyFont="1" applyBorder="1" applyAlignment="1">
      <alignment horizontal="center"/>
    </xf>
    <xf numFmtId="0" fontId="30" fillId="0" borderId="130" xfId="5" applyFont="1" applyBorder="1" applyAlignment="1">
      <alignment horizontal="center" vertical="center"/>
    </xf>
    <xf numFmtId="0" fontId="18" fillId="10" borderId="128" xfId="6" applyFont="1" applyFill="1" applyBorder="1" applyAlignment="1">
      <alignment horizontal="left" vertical="center"/>
    </xf>
    <xf numFmtId="0" fontId="18" fillId="10" borderId="129" xfId="6" applyFont="1" applyFill="1" applyBorder="1" applyAlignment="1">
      <alignment horizontal="left" vertical="center"/>
    </xf>
    <xf numFmtId="0" fontId="0" fillId="0" borderId="129" xfId="0" applyBorder="1" applyAlignment="1">
      <alignment vertical="center"/>
    </xf>
    <xf numFmtId="0" fontId="0" fillId="0" borderId="53" xfId="0" applyBorder="1" applyAlignment="1">
      <alignment vertical="center"/>
    </xf>
    <xf numFmtId="0" fontId="39" fillId="14" borderId="78" xfId="3" applyFont="1" applyFill="1" applyBorder="1" applyAlignment="1">
      <alignment horizontal="right" vertical="center"/>
    </xf>
    <xf numFmtId="164" fontId="41" fillId="14" borderId="78" xfId="5" applyNumberFormat="1" applyFont="1" applyFill="1" applyBorder="1" applyAlignment="1">
      <alignment horizontal="center" vertical="center"/>
    </xf>
    <xf numFmtId="0" fontId="1" fillId="14" borderId="78" xfId="5" applyFont="1" applyFill="1" applyBorder="1" applyAlignment="1">
      <alignment horizontal="center" vertical="center"/>
    </xf>
    <xf numFmtId="0" fontId="40" fillId="14" borderId="78" xfId="3" applyFont="1" applyFill="1" applyBorder="1" applyAlignment="1">
      <alignment horizontal="right" vertical="center"/>
    </xf>
    <xf numFmtId="164" fontId="40" fillId="14" borderId="78" xfId="5" applyNumberFormat="1" applyFont="1" applyFill="1" applyBorder="1" applyAlignment="1">
      <alignment horizontal="center" vertical="center"/>
    </xf>
    <xf numFmtId="0" fontId="1" fillId="13" borderId="78" xfId="3" applyFont="1" applyFill="1" applyBorder="1" applyAlignment="1">
      <alignment horizontal="left" vertical="center"/>
    </xf>
    <xf numFmtId="0" fontId="1" fillId="13" borderId="78" xfId="5" applyFont="1" applyFill="1" applyBorder="1" applyAlignment="1">
      <alignment horizontal="center" vertical="center"/>
    </xf>
    <xf numFmtId="0" fontId="37" fillId="14" borderId="78" xfId="3" applyFont="1" applyFill="1" applyBorder="1" applyAlignment="1">
      <alignment horizontal="right" vertical="center"/>
    </xf>
    <xf numFmtId="164" fontId="38" fillId="14" borderId="78" xfId="5" applyNumberFormat="1" applyFont="1" applyFill="1" applyBorder="1" applyAlignment="1">
      <alignment horizontal="center" vertical="center"/>
    </xf>
    <xf numFmtId="164" fontId="39" fillId="14" borderId="78" xfId="5" applyNumberFormat="1" applyFont="1" applyFill="1" applyBorder="1" applyAlignment="1">
      <alignment horizontal="center" vertical="center"/>
    </xf>
    <xf numFmtId="0" fontId="1" fillId="13" borderId="78" xfId="3" applyFont="1" applyFill="1" applyBorder="1" applyAlignment="1">
      <alignment horizontal="left" vertical="center" wrapText="1"/>
    </xf>
    <xf numFmtId="0" fontId="1" fillId="13" borderId="79" xfId="3" applyFont="1" applyFill="1" applyBorder="1" applyAlignment="1">
      <alignment horizontal="left" vertical="center" wrapText="1"/>
    </xf>
    <xf numFmtId="0" fontId="0" fillId="0" borderId="0" xfId="0"/>
    <xf numFmtId="0" fontId="12" fillId="0" borderId="67" xfId="5" applyFont="1" applyBorder="1" applyAlignment="1">
      <alignment horizontal="center" vertical="center"/>
    </xf>
    <xf numFmtId="0" fontId="12" fillId="0" borderId="68" xfId="5" applyFont="1" applyBorder="1" applyAlignment="1">
      <alignment horizontal="center" vertical="center"/>
    </xf>
    <xf numFmtId="0" fontId="12" fillId="0" borderId="73" xfId="5" applyFont="1" applyBorder="1" applyAlignment="1">
      <alignment horizontal="center" vertical="center"/>
    </xf>
    <xf numFmtId="0" fontId="12" fillId="0" borderId="74" xfId="5" applyFont="1" applyBorder="1" applyAlignment="1">
      <alignment horizontal="center" vertical="center"/>
    </xf>
    <xf numFmtId="0" fontId="12" fillId="0" borderId="69" xfId="5" applyFont="1" applyBorder="1" applyAlignment="1">
      <alignment horizontal="center" vertical="center"/>
    </xf>
    <xf numFmtId="0" fontId="12" fillId="0" borderId="75" xfId="5" applyFont="1" applyBorder="1" applyAlignment="1">
      <alignment horizontal="center" vertical="center"/>
    </xf>
    <xf numFmtId="0" fontId="12" fillId="0" borderId="64" xfId="5" applyFont="1" applyBorder="1" applyAlignment="1">
      <alignment horizontal="center" vertical="center"/>
    </xf>
    <xf numFmtId="0" fontId="1" fillId="13" borderId="76" xfId="3" applyFont="1" applyFill="1" applyBorder="1" applyAlignment="1">
      <alignment horizontal="left" vertical="center"/>
    </xf>
    <xf numFmtId="0" fontId="1" fillId="13" borderId="76" xfId="5" applyFont="1" applyFill="1" applyBorder="1" applyAlignment="1">
      <alignment horizontal="center" vertical="center"/>
    </xf>
    <xf numFmtId="0" fontId="12" fillId="0" borderId="63" xfId="5" applyFont="1" applyBorder="1" applyAlignment="1">
      <alignment horizontal="center" vertical="center"/>
    </xf>
    <xf numFmtId="0" fontId="12" fillId="0" borderId="64" xfId="5" applyFont="1" applyBorder="1" applyAlignment="1">
      <alignment horizontal="center"/>
    </xf>
    <xf numFmtId="0" fontId="12" fillId="0" borderId="65" xfId="5" applyFont="1" applyBorder="1" applyAlignment="1">
      <alignment horizontal="center"/>
    </xf>
    <xf numFmtId="0" fontId="12" fillId="0" borderId="66" xfId="5" applyFont="1" applyBorder="1" applyAlignment="1">
      <alignment horizontal="center" vertical="center"/>
    </xf>
    <xf numFmtId="0" fontId="39" fillId="7" borderId="26" xfId="3" applyFont="1" applyFill="1" applyBorder="1" applyAlignment="1">
      <alignment horizontal="right" vertical="center"/>
    </xf>
    <xf numFmtId="0" fontId="39" fillId="7" borderId="25" xfId="3" applyFont="1" applyFill="1" applyBorder="1" applyAlignment="1">
      <alignment horizontal="right" vertical="center"/>
    </xf>
    <xf numFmtId="164" fontId="39" fillId="7" borderId="1" xfId="5" applyNumberFormat="1" applyFont="1" applyFill="1" applyBorder="1" applyAlignment="1">
      <alignment horizontal="center" vertical="center"/>
    </xf>
    <xf numFmtId="0" fontId="39" fillId="7" borderId="26" xfId="5" applyFont="1" applyFill="1" applyBorder="1" applyAlignment="1">
      <alignment horizontal="center" vertical="center"/>
    </xf>
    <xf numFmtId="0" fontId="1" fillId="7" borderId="26" xfId="5" applyFont="1" applyFill="1" applyBorder="1" applyAlignment="1">
      <alignment horizontal="center" vertical="center"/>
    </xf>
    <xf numFmtId="0" fontId="1" fillId="7" borderId="25" xfId="5" applyFont="1" applyFill="1" applyBorder="1" applyAlignment="1">
      <alignment horizontal="center" vertical="center"/>
    </xf>
    <xf numFmtId="0" fontId="40" fillId="7" borderId="26" xfId="3" applyFont="1" applyFill="1" applyBorder="1" applyAlignment="1">
      <alignment horizontal="right" vertical="center"/>
    </xf>
    <xf numFmtId="0" fontId="40" fillId="7" borderId="25" xfId="3" applyFont="1" applyFill="1" applyBorder="1" applyAlignment="1">
      <alignment horizontal="right" vertical="center"/>
    </xf>
    <xf numFmtId="164" fontId="40" fillId="7" borderId="1" xfId="5" applyNumberFormat="1" applyFont="1" applyFill="1" applyBorder="1" applyAlignment="1">
      <alignment horizontal="center" vertical="center"/>
    </xf>
    <xf numFmtId="0" fontId="40" fillId="7" borderId="26" xfId="5" applyFont="1" applyFill="1" applyBorder="1" applyAlignment="1">
      <alignment horizontal="center" vertical="center"/>
    </xf>
    <xf numFmtId="0" fontId="1" fillId="6" borderId="26" xfId="3" applyFont="1" applyFill="1" applyBorder="1" applyAlignment="1">
      <alignment horizontal="left" vertical="center"/>
    </xf>
    <xf numFmtId="0" fontId="26" fillId="7" borderId="26" xfId="3" applyFont="1" applyFill="1" applyBorder="1" applyAlignment="1">
      <alignment horizontal="right" vertical="center"/>
    </xf>
    <xf numFmtId="0" fontId="26" fillId="7" borderId="25" xfId="3" applyFont="1" applyFill="1" applyBorder="1" applyAlignment="1">
      <alignment horizontal="right" vertical="center"/>
    </xf>
    <xf numFmtId="164" fontId="26" fillId="7" borderId="1" xfId="5" applyNumberFormat="1" applyFont="1" applyFill="1" applyBorder="1" applyAlignment="1">
      <alignment horizontal="center" vertical="center"/>
    </xf>
    <xf numFmtId="0" fontId="26" fillId="7" borderId="26" xfId="5" applyFont="1" applyFill="1" applyBorder="1" applyAlignment="1">
      <alignment horizontal="center" vertical="center"/>
    </xf>
    <xf numFmtId="164" fontId="39" fillId="7" borderId="26" xfId="5" applyNumberFormat="1" applyFont="1" applyFill="1" applyBorder="1" applyAlignment="1">
      <alignment horizontal="center" vertical="center"/>
    </xf>
    <xf numFmtId="0" fontId="1" fillId="6" borderId="26" xfId="5" applyFont="1" applyFill="1" applyBorder="1" applyAlignment="1">
      <alignment horizontal="left" vertical="center"/>
    </xf>
    <xf numFmtId="0" fontId="47" fillId="6" borderId="1" xfId="5" applyFont="1" applyFill="1" applyBorder="1" applyAlignment="1">
      <alignment horizontal="left" vertical="center"/>
    </xf>
    <xf numFmtId="0" fontId="47" fillId="6" borderId="26" xfId="5" applyFont="1" applyFill="1" applyBorder="1" applyAlignment="1">
      <alignment horizontal="left" vertical="center"/>
    </xf>
    <xf numFmtId="0" fontId="47" fillId="6" borderId="25" xfId="5" applyFont="1" applyFill="1" applyBorder="1" applyAlignment="1">
      <alignment horizontal="left" vertical="center"/>
    </xf>
    <xf numFmtId="164" fontId="26" fillId="7" borderId="26" xfId="5" applyNumberFormat="1" applyFont="1" applyFill="1" applyBorder="1" applyAlignment="1">
      <alignment horizontal="center" vertical="center"/>
    </xf>
    <xf numFmtId="0" fontId="3" fillId="0" borderId="26" xfId="5" applyFont="1" applyBorder="1" applyAlignment="1">
      <alignment horizontal="left" vertical="center" wrapText="1"/>
    </xf>
    <xf numFmtId="0" fontId="3" fillId="0" borderId="25" xfId="5" applyFont="1" applyBorder="1" applyAlignment="1">
      <alignment horizontal="left" vertical="center" wrapText="1"/>
    </xf>
    <xf numFmtId="0" fontId="39" fillId="7" borderId="113" xfId="5" applyFont="1" applyFill="1" applyBorder="1" applyAlignment="1">
      <alignment horizontal="center" vertical="center"/>
    </xf>
    <xf numFmtId="0" fontId="40" fillId="7" borderId="113" xfId="5" applyFont="1" applyFill="1" applyBorder="1" applyAlignment="1">
      <alignment horizontal="center" vertical="center"/>
    </xf>
    <xf numFmtId="0" fontId="1" fillId="5" borderId="26" xfId="5" applyFont="1" applyFill="1" applyBorder="1" applyAlignment="1">
      <alignment horizontal="center" vertical="center"/>
    </xf>
    <xf numFmtId="0" fontId="1" fillId="5" borderId="25" xfId="5" applyFont="1" applyFill="1" applyBorder="1" applyAlignment="1">
      <alignment horizontal="center" vertical="center"/>
    </xf>
    <xf numFmtId="0" fontId="3" fillId="6" borderId="22" xfId="3" applyFont="1" applyFill="1" applyBorder="1" applyAlignment="1">
      <alignment horizontal="left" vertical="center" wrapText="1"/>
    </xf>
    <xf numFmtId="0" fontId="3" fillId="6" borderId="22" xfId="5" applyFont="1" applyFill="1" applyBorder="1" applyAlignment="1">
      <alignment vertical="center" wrapText="1"/>
    </xf>
    <xf numFmtId="0" fontId="3" fillId="6" borderId="36" xfId="5" applyFont="1" applyFill="1" applyBorder="1" applyAlignment="1">
      <alignment vertical="center" wrapText="1"/>
    </xf>
    <xf numFmtId="0" fontId="1" fillId="6" borderId="22" xfId="5" applyFont="1" applyFill="1" applyBorder="1" applyAlignment="1">
      <alignment horizontal="center" vertical="center"/>
    </xf>
    <xf numFmtId="0" fontId="1" fillId="6" borderId="36" xfId="5" applyFont="1" applyFill="1" applyBorder="1" applyAlignment="1">
      <alignment horizontal="center" vertical="center"/>
    </xf>
    <xf numFmtId="0" fontId="26" fillId="7" borderId="17" xfId="5" applyFont="1" applyFill="1" applyBorder="1" applyAlignment="1">
      <alignment horizontal="center" vertical="center"/>
    </xf>
    <xf numFmtId="0" fontId="26" fillId="7" borderId="114" xfId="5" applyFont="1" applyFill="1" applyBorder="1" applyAlignment="1">
      <alignment horizontal="center" vertical="center"/>
    </xf>
    <xf numFmtId="164" fontId="39" fillId="7" borderId="25" xfId="5" applyNumberFormat="1" applyFont="1" applyFill="1" applyBorder="1" applyAlignment="1">
      <alignment horizontal="center" vertical="center"/>
    </xf>
    <xf numFmtId="164" fontId="40" fillId="7" borderId="26" xfId="5" applyNumberFormat="1" applyFont="1" applyFill="1" applyBorder="1" applyAlignment="1">
      <alignment horizontal="center" vertical="center"/>
    </xf>
    <xf numFmtId="164" fontId="40" fillId="7" borderId="25" xfId="5" applyNumberFormat="1" applyFont="1" applyFill="1" applyBorder="1" applyAlignment="1">
      <alignment horizontal="center" vertical="center"/>
    </xf>
    <xf numFmtId="0" fontId="1" fillId="5" borderId="26" xfId="3" applyFont="1" applyFill="1" applyBorder="1" applyAlignment="1">
      <alignment horizontal="left" vertical="center"/>
    </xf>
    <xf numFmtId="0" fontId="1" fillId="5" borderId="25" xfId="3" applyFont="1" applyFill="1" applyBorder="1" applyAlignment="1">
      <alignment horizontal="left" vertical="center"/>
    </xf>
    <xf numFmtId="0" fontId="1" fillId="5" borderId="1" xfId="5" applyFont="1" applyFill="1" applyBorder="1" applyAlignment="1">
      <alignment horizontal="center" vertical="center"/>
    </xf>
    <xf numFmtId="164" fontId="26" fillId="7" borderId="25" xfId="5" applyNumberFormat="1" applyFont="1" applyFill="1" applyBorder="1" applyAlignment="1">
      <alignment horizontal="center" vertical="center"/>
    </xf>
    <xf numFmtId="0" fontId="39" fillId="7" borderId="25" xfId="5" applyFont="1" applyFill="1" applyBorder="1" applyAlignment="1">
      <alignment horizontal="center" vertical="center"/>
    </xf>
    <xf numFmtId="0" fontId="40" fillId="7" borderId="25" xfId="5" applyFont="1" applyFill="1" applyBorder="1" applyAlignment="1">
      <alignment horizontal="center" vertical="center"/>
    </xf>
    <xf numFmtId="0" fontId="26" fillId="7" borderId="25" xfId="5" applyFont="1" applyFill="1" applyBorder="1" applyAlignment="1">
      <alignment horizontal="center" vertical="center"/>
    </xf>
    <xf numFmtId="0" fontId="12" fillId="0" borderId="5" xfId="5" applyFont="1" applyBorder="1" applyAlignment="1">
      <alignment horizontal="left" vertical="center"/>
    </xf>
    <xf numFmtId="0" fontId="12" fillId="0" borderId="13" xfId="5" applyFont="1" applyBorder="1" applyAlignment="1">
      <alignment horizontal="left" vertical="center"/>
    </xf>
    <xf numFmtId="0" fontId="50" fillId="7" borderId="1" xfId="3" applyFont="1" applyFill="1" applyBorder="1" applyAlignment="1">
      <alignment horizontal="right" vertical="center"/>
    </xf>
    <xf numFmtId="0" fontId="50" fillId="7" borderId="25" xfId="3" applyFont="1" applyFill="1" applyBorder="1" applyAlignment="1">
      <alignment horizontal="right" vertical="center"/>
    </xf>
    <xf numFmtId="164" fontId="50" fillId="7" borderId="1" xfId="5" applyNumberFormat="1" applyFont="1" applyFill="1" applyBorder="1" applyAlignment="1">
      <alignment horizontal="center" vertical="center"/>
    </xf>
    <xf numFmtId="164" fontId="50" fillId="7" borderId="26" xfId="5" applyNumberFormat="1" applyFont="1" applyFill="1" applyBorder="1" applyAlignment="1">
      <alignment horizontal="center" vertical="center"/>
    </xf>
    <xf numFmtId="164" fontId="50" fillId="7" borderId="25" xfId="5" applyNumberFormat="1" applyFont="1" applyFill="1" applyBorder="1" applyAlignment="1">
      <alignment horizontal="center" vertical="center"/>
    </xf>
    <xf numFmtId="0" fontId="1" fillId="7" borderId="2" xfId="5" applyFont="1" applyFill="1" applyBorder="1" applyAlignment="1">
      <alignment horizontal="center" vertical="center"/>
    </xf>
    <xf numFmtId="0" fontId="49" fillId="7" borderId="1" xfId="3" applyFont="1" applyFill="1" applyBorder="1" applyAlignment="1">
      <alignment horizontal="right" vertical="center"/>
    </xf>
    <xf numFmtId="0" fontId="49" fillId="7" borderId="25" xfId="3" applyFont="1" applyFill="1" applyBorder="1" applyAlignment="1">
      <alignment horizontal="right" vertical="center"/>
    </xf>
    <xf numFmtId="164" fontId="49" fillId="7" borderId="1" xfId="5" applyNumberFormat="1" applyFont="1" applyFill="1" applyBorder="1" applyAlignment="1">
      <alignment horizontal="center" vertical="center"/>
    </xf>
    <xf numFmtId="164" fontId="49" fillId="7" borderId="26" xfId="5" applyNumberFormat="1" applyFont="1" applyFill="1" applyBorder="1" applyAlignment="1">
      <alignment horizontal="center" vertical="center"/>
    </xf>
    <xf numFmtId="164" fontId="49" fillId="7" borderId="25" xfId="5" applyNumberFormat="1" applyFont="1" applyFill="1" applyBorder="1" applyAlignment="1">
      <alignment horizontal="center" vertical="center"/>
    </xf>
    <xf numFmtId="0" fontId="1" fillId="6" borderId="2" xfId="5" applyFont="1" applyFill="1" applyBorder="1" applyAlignment="1">
      <alignment horizontal="center" vertical="center"/>
    </xf>
    <xf numFmtId="0" fontId="37" fillId="7" borderId="1" xfId="3" applyFont="1" applyFill="1" applyBorder="1" applyAlignment="1">
      <alignment horizontal="right" vertical="center"/>
    </xf>
    <xf numFmtId="0" fontId="37" fillId="7" borderId="25" xfId="3" applyFont="1" applyFill="1" applyBorder="1" applyAlignment="1">
      <alignment horizontal="right" vertical="center"/>
    </xf>
    <xf numFmtId="164" fontId="37" fillId="7" borderId="1" xfId="5" applyNumberFormat="1" applyFont="1" applyFill="1" applyBorder="1" applyAlignment="1">
      <alignment horizontal="center" vertical="center"/>
    </xf>
    <xf numFmtId="164" fontId="37" fillId="7" borderId="26" xfId="5" applyNumberFormat="1" applyFont="1" applyFill="1" applyBorder="1" applyAlignment="1">
      <alignment horizontal="center" vertical="center"/>
    </xf>
    <xf numFmtId="164" fontId="37" fillId="7" borderId="25" xfId="5" applyNumberFormat="1" applyFont="1" applyFill="1" applyBorder="1" applyAlignment="1">
      <alignment horizontal="center" vertical="center"/>
    </xf>
    <xf numFmtId="0" fontId="18" fillId="12" borderId="139" xfId="5" applyFont="1" applyFill="1" applyBorder="1" applyAlignment="1">
      <alignment horizontal="center" vertical="center"/>
    </xf>
    <xf numFmtId="0" fontId="18" fillId="12" borderId="27" xfId="5" applyFont="1" applyFill="1" applyBorder="1" applyAlignment="1">
      <alignment horizontal="center" vertical="center"/>
    </xf>
    <xf numFmtId="0" fontId="1" fillId="6" borderId="1" xfId="3" applyFont="1" applyFill="1" applyBorder="1" applyAlignment="1">
      <alignment horizontal="left" vertical="center" wrapText="1"/>
    </xf>
    <xf numFmtId="0" fontId="1" fillId="6" borderId="26" xfId="5" applyFont="1" applyFill="1" applyBorder="1" applyAlignment="1">
      <alignment vertical="center" wrapText="1"/>
    </xf>
    <xf numFmtId="0" fontId="1" fillId="6" borderId="25" xfId="5" applyFont="1" applyFill="1" applyBorder="1" applyAlignment="1">
      <alignment vertical="center" wrapText="1"/>
    </xf>
    <xf numFmtId="164" fontId="49" fillId="7" borderId="112" xfId="5" applyNumberFormat="1" applyFont="1" applyFill="1" applyBorder="1" applyAlignment="1">
      <alignment horizontal="center" vertical="center"/>
    </xf>
    <xf numFmtId="0" fontId="49" fillId="7" borderId="22" xfId="5" applyFont="1" applyFill="1" applyBorder="1" applyAlignment="1">
      <alignment horizontal="center" vertical="center"/>
    </xf>
    <xf numFmtId="0" fontId="49" fillId="7" borderId="36" xfId="5" applyFont="1" applyFill="1" applyBorder="1" applyAlignment="1">
      <alignment horizontal="center" vertical="center"/>
    </xf>
    <xf numFmtId="0" fontId="1" fillId="7" borderId="2" xfId="1" applyFont="1" applyFill="1" applyBorder="1" applyAlignment="1">
      <alignment horizontal="center" vertical="center"/>
    </xf>
    <xf numFmtId="164" fontId="14" fillId="7" borderId="1" xfId="1" applyNumberFormat="1" applyFont="1" applyFill="1" applyBorder="1" applyAlignment="1">
      <alignment horizontal="center" vertical="center"/>
    </xf>
    <xf numFmtId="0" fontId="14" fillId="7" borderId="26" xfId="1" applyFont="1" applyFill="1" applyBorder="1" applyAlignment="1">
      <alignment horizontal="center" vertical="center"/>
    </xf>
    <xf numFmtId="0" fontId="14" fillId="7" borderId="25" xfId="1" applyFont="1" applyFill="1" applyBorder="1" applyAlignment="1">
      <alignment horizontal="center" vertical="center"/>
    </xf>
    <xf numFmtId="164" fontId="49" fillId="7" borderId="1" xfId="1" applyNumberFormat="1" applyFont="1" applyFill="1" applyBorder="1" applyAlignment="1">
      <alignment horizontal="center" vertical="center"/>
    </xf>
    <xf numFmtId="0" fontId="49" fillId="7" borderId="26" xfId="1" applyFont="1" applyFill="1" applyBorder="1" applyAlignment="1">
      <alignment horizontal="center" vertical="center"/>
    </xf>
    <xf numFmtId="0" fontId="49" fillId="7" borderId="25" xfId="1" applyFont="1" applyFill="1" applyBorder="1" applyAlignment="1">
      <alignment horizontal="center" vertical="center"/>
    </xf>
    <xf numFmtId="0" fontId="37" fillId="7" borderId="26" xfId="5" applyFont="1" applyFill="1" applyBorder="1" applyAlignment="1">
      <alignment horizontal="center" vertical="center"/>
    </xf>
    <xf numFmtId="0" fontId="37" fillId="7" borderId="25" xfId="5" applyFont="1" applyFill="1" applyBorder="1" applyAlignment="1">
      <alignment horizontal="center" vertical="center"/>
    </xf>
    <xf numFmtId="0" fontId="1" fillId="6" borderId="16" xfId="3" applyFont="1" applyFill="1" applyBorder="1" applyAlignment="1">
      <alignment horizontal="left" vertical="center"/>
    </xf>
    <xf numFmtId="0" fontId="1" fillId="6" borderId="17" xfId="3" applyFont="1" applyFill="1" applyBorder="1" applyAlignment="1">
      <alignment horizontal="left" vertical="center"/>
    </xf>
    <xf numFmtId="0" fontId="1" fillId="6" borderId="16" xfId="5" applyFont="1" applyFill="1" applyBorder="1" applyAlignment="1">
      <alignment horizontal="center" vertical="center"/>
    </xf>
    <xf numFmtId="0" fontId="1" fillId="6" borderId="17" xfId="5" applyFont="1" applyFill="1" applyBorder="1" applyAlignment="1">
      <alignment horizontal="center" vertical="center"/>
    </xf>
    <xf numFmtId="0" fontId="1" fillId="6" borderId="18" xfId="5" applyFont="1" applyFill="1" applyBorder="1" applyAlignment="1">
      <alignment horizontal="center" vertical="center"/>
    </xf>
    <xf numFmtId="164" fontId="37" fillId="7" borderId="1" xfId="1" applyNumberFormat="1" applyFont="1" applyFill="1" applyBorder="1" applyAlignment="1">
      <alignment horizontal="center" vertical="center"/>
    </xf>
    <xf numFmtId="0" fontId="37" fillId="7" borderId="26" xfId="1" applyFont="1" applyFill="1" applyBorder="1" applyAlignment="1">
      <alignment horizontal="center" vertical="center"/>
    </xf>
    <xf numFmtId="0" fontId="37" fillId="7" borderId="25" xfId="1" applyFont="1" applyFill="1" applyBorder="1" applyAlignment="1">
      <alignment horizontal="center" vertical="center"/>
    </xf>
    <xf numFmtId="0" fontId="12" fillId="0" borderId="9" xfId="5" applyFont="1" applyBorder="1" applyAlignment="1">
      <alignment horizontal="center" vertical="center"/>
    </xf>
    <xf numFmtId="0" fontId="12" fillId="0" borderId="16" xfId="5" applyFont="1" applyBorder="1" applyAlignment="1">
      <alignment horizontal="center" vertical="center"/>
    </xf>
    <xf numFmtId="0" fontId="1" fillId="6" borderId="98" xfId="3" applyFont="1" applyFill="1" applyBorder="1" applyAlignment="1">
      <alignment horizontal="left" vertical="center"/>
    </xf>
    <xf numFmtId="0" fontId="1" fillId="6" borderId="100" xfId="3" applyFont="1" applyFill="1" applyBorder="1" applyAlignment="1">
      <alignment horizontal="left" vertical="center"/>
    </xf>
    <xf numFmtId="0" fontId="1" fillId="6" borderId="98" xfId="5" applyFont="1" applyFill="1" applyBorder="1" applyAlignment="1">
      <alignment horizontal="center" vertical="center"/>
    </xf>
    <xf numFmtId="0" fontId="1" fillId="6" borderId="100" xfId="5" applyFont="1" applyFill="1" applyBorder="1" applyAlignment="1">
      <alignment horizontal="center" vertical="center"/>
    </xf>
    <xf numFmtId="0" fontId="1" fillId="6" borderId="99" xfId="5" applyFont="1" applyFill="1" applyBorder="1" applyAlignment="1">
      <alignment horizontal="center" vertical="center"/>
    </xf>
    <xf numFmtId="0" fontId="12" fillId="0" borderId="137" xfId="5" applyFont="1" applyBorder="1" applyAlignment="1">
      <alignment horizontal="center" vertical="center"/>
    </xf>
    <xf numFmtId="0" fontId="1" fillId="7" borderId="1" xfId="5" applyFont="1" applyFill="1" applyBorder="1" applyAlignment="1">
      <alignment horizontal="center" vertical="center"/>
    </xf>
    <xf numFmtId="164" fontId="13" fillId="7" borderId="16" xfId="5" applyNumberFormat="1" applyFont="1" applyFill="1" applyBorder="1" applyAlignment="1">
      <alignment horizontal="center" vertical="center"/>
    </xf>
    <xf numFmtId="0" fontId="13" fillId="7" borderId="17" xfId="5" applyFont="1" applyFill="1" applyBorder="1" applyAlignment="1">
      <alignment horizontal="center" vertical="center"/>
    </xf>
    <xf numFmtId="164" fontId="14" fillId="7" borderId="1" xfId="5" applyNumberFormat="1" applyFont="1" applyFill="1" applyBorder="1" applyAlignment="1">
      <alignment horizontal="left" vertical="center"/>
    </xf>
    <xf numFmtId="0" fontId="7" fillId="7" borderId="26" xfId="5" applyFill="1" applyBorder="1" applyAlignment="1">
      <alignment horizontal="left" vertical="center"/>
    </xf>
    <xf numFmtId="0" fontId="7" fillId="7" borderId="25" xfId="5" applyFill="1" applyBorder="1" applyAlignment="1">
      <alignment horizontal="left" vertical="center"/>
    </xf>
    <xf numFmtId="164" fontId="15" fillId="7" borderId="112" xfId="5" applyNumberFormat="1" applyFont="1" applyFill="1" applyBorder="1" applyAlignment="1">
      <alignment horizontal="center" vertical="center"/>
    </xf>
    <xf numFmtId="0" fontId="15" fillId="7" borderId="22" xfId="5" applyFont="1" applyFill="1" applyBorder="1" applyAlignment="1">
      <alignment horizontal="center" vertical="center"/>
    </xf>
    <xf numFmtId="0" fontId="15" fillId="7" borderId="36" xfId="5" applyFont="1" applyFill="1" applyBorder="1" applyAlignment="1">
      <alignment horizontal="center" vertical="center"/>
    </xf>
    <xf numFmtId="0" fontId="1" fillId="6" borderId="84" xfId="5" applyFont="1" applyFill="1" applyBorder="1" applyAlignment="1">
      <alignment horizontal="center" vertical="center"/>
    </xf>
    <xf numFmtId="0" fontId="1" fillId="6" borderId="140" xfId="5" applyFont="1" applyFill="1" applyBorder="1" applyAlignment="1">
      <alignment vertical="center"/>
    </xf>
    <xf numFmtId="0" fontId="0" fillId="0" borderId="140" xfId="0" applyBorder="1" applyAlignment="1">
      <alignment vertical="center"/>
    </xf>
    <xf numFmtId="0" fontId="1" fillId="6" borderId="101" xfId="5" applyFont="1" applyFill="1" applyBorder="1" applyAlignment="1">
      <alignment vertical="center"/>
    </xf>
    <xf numFmtId="0" fontId="0" fillId="0" borderId="102" xfId="0" applyBorder="1" applyAlignment="1">
      <alignment vertical="center"/>
    </xf>
    <xf numFmtId="0" fontId="0" fillId="0" borderId="103" xfId="0" applyBorder="1" applyAlignment="1">
      <alignment vertical="center"/>
    </xf>
    <xf numFmtId="0" fontId="1" fillId="7" borderId="17" xfId="5" applyFont="1" applyFill="1" applyBorder="1" applyAlignment="1">
      <alignment horizontal="center" vertical="center"/>
    </xf>
    <xf numFmtId="0" fontId="1" fillId="7" borderId="18" xfId="5" applyFont="1" applyFill="1" applyBorder="1" applyAlignment="1">
      <alignment horizontal="center" vertical="center"/>
    </xf>
    <xf numFmtId="0" fontId="14" fillId="7" borderId="1" xfId="3" applyFont="1" applyFill="1" applyBorder="1" applyAlignment="1">
      <alignment horizontal="center" vertical="center"/>
    </xf>
    <xf numFmtId="0" fontId="14" fillId="7" borderId="26" xfId="3" applyFont="1" applyFill="1" applyBorder="1" applyAlignment="1">
      <alignment horizontal="center" vertical="center"/>
    </xf>
    <xf numFmtId="0" fontId="14" fillId="7" borderId="25" xfId="3" applyFont="1" applyFill="1" applyBorder="1" applyAlignment="1">
      <alignment horizontal="center" vertical="center"/>
    </xf>
    <xf numFmtId="0" fontId="51" fillId="0" borderId="0" xfId="5" applyFont="1" applyAlignment="1">
      <alignment vertical="center"/>
    </xf>
    <xf numFmtId="0" fontId="51" fillId="0" borderId="0" xfId="5" applyFont="1" applyAlignment="1">
      <alignment horizontal="center" vertical="center"/>
    </xf>
    <xf numFmtId="0" fontId="43" fillId="0" borderId="0" xfId="5" applyFont="1" applyAlignment="1">
      <alignment horizontal="left" vertical="center"/>
    </xf>
    <xf numFmtId="0" fontId="0" fillId="0" borderId="0" xfId="0" applyAlignment="1">
      <alignment horizontal="left" vertical="top" wrapText="1"/>
    </xf>
  </cellXfs>
  <cellStyles count="9">
    <cellStyle name="Excel Built-in Excel Built-in Excel Built-in Normál_Közös" xfId="6" xr:uid="{00000000-0005-0000-0000-000000000000}"/>
    <cellStyle name="Normál" xfId="0" builtinId="0"/>
    <cellStyle name="Normál 2" xfId="1" xr:uid="{00000000-0005-0000-0000-000002000000}"/>
    <cellStyle name="Normál 3" xfId="5" xr:uid="{00000000-0005-0000-0000-000003000000}"/>
    <cellStyle name="Normál 3 2" xfId="7" xr:uid="{00000000-0005-0000-0000-000004000000}"/>
    <cellStyle name="Normál 4" xfId="2" xr:uid="{00000000-0005-0000-0000-000005000000}"/>
    <cellStyle name="Normál 6" xfId="8" xr:uid="{00000000-0005-0000-0000-000006000000}"/>
    <cellStyle name="Normál_Közös" xfId="3" xr:uid="{00000000-0005-0000-0000-000007000000}"/>
    <cellStyle name="Normál_Közös 2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284"/>
  <sheetViews>
    <sheetView tabSelected="1" workbookViewId="0">
      <selection sqref="A1:G1"/>
    </sheetView>
  </sheetViews>
  <sheetFormatPr defaultColWidth="10.7109375" defaultRowHeight="12.75" x14ac:dyDescent="0.2"/>
  <cols>
    <col min="1" max="1" width="15.5703125" style="4" customWidth="1"/>
    <col min="2" max="2" width="70.7109375" style="6" bestFit="1" customWidth="1"/>
    <col min="3" max="13" width="4.28515625" style="4" customWidth="1"/>
    <col min="14" max="14" width="6.140625" style="6" bestFit="1" customWidth="1"/>
    <col min="15" max="15" width="6.5703125" style="6" customWidth="1"/>
    <col min="16" max="16" width="16.42578125" style="4" customWidth="1"/>
    <col min="17" max="17" width="37.7109375" style="5" bestFit="1" customWidth="1"/>
    <col min="18" max="18" width="26.140625" style="5" customWidth="1"/>
    <col min="19" max="252" width="10.7109375" style="6"/>
    <col min="253" max="253" width="15.5703125" style="6" customWidth="1"/>
    <col min="254" max="254" width="70.7109375" style="6" bestFit="1" customWidth="1"/>
    <col min="255" max="265" width="4.28515625" style="6" customWidth="1"/>
    <col min="266" max="267" width="5.85546875" style="6" customWidth="1"/>
    <col min="268" max="268" width="16.42578125" style="6" customWidth="1"/>
    <col min="269" max="269" width="25.85546875" style="6" customWidth="1"/>
    <col min="270" max="270" width="7.140625" style="6" customWidth="1"/>
    <col min="271" max="271" width="5.42578125" style="6" customWidth="1"/>
    <col min="272" max="272" width="7.28515625" style="6" customWidth="1"/>
    <col min="273" max="273" width="4.42578125" style="6" customWidth="1"/>
    <col min="274" max="274" width="26.140625" style="6" customWidth="1"/>
    <col min="275" max="508" width="10.7109375" style="6"/>
    <col min="509" max="509" width="15.5703125" style="6" customWidth="1"/>
    <col min="510" max="510" width="70.7109375" style="6" bestFit="1" customWidth="1"/>
    <col min="511" max="521" width="4.28515625" style="6" customWidth="1"/>
    <col min="522" max="523" width="5.85546875" style="6" customWidth="1"/>
    <col min="524" max="524" width="16.42578125" style="6" customWidth="1"/>
    <col min="525" max="525" width="25.85546875" style="6" customWidth="1"/>
    <col min="526" max="526" width="7.140625" style="6" customWidth="1"/>
    <col min="527" max="527" width="5.42578125" style="6" customWidth="1"/>
    <col min="528" max="528" width="7.28515625" style="6" customWidth="1"/>
    <col min="529" max="529" width="4.42578125" style="6" customWidth="1"/>
    <col min="530" max="530" width="26.140625" style="6" customWidth="1"/>
    <col min="531" max="764" width="10.7109375" style="6"/>
    <col min="765" max="765" width="15.5703125" style="6" customWidth="1"/>
    <col min="766" max="766" width="70.7109375" style="6" bestFit="1" customWidth="1"/>
    <col min="767" max="777" width="4.28515625" style="6" customWidth="1"/>
    <col min="778" max="779" width="5.85546875" style="6" customWidth="1"/>
    <col min="780" max="780" width="16.42578125" style="6" customWidth="1"/>
    <col min="781" max="781" width="25.85546875" style="6" customWidth="1"/>
    <col min="782" max="782" width="7.140625" style="6" customWidth="1"/>
    <col min="783" max="783" width="5.42578125" style="6" customWidth="1"/>
    <col min="784" max="784" width="7.28515625" style="6" customWidth="1"/>
    <col min="785" max="785" width="4.42578125" style="6" customWidth="1"/>
    <col min="786" max="786" width="26.140625" style="6" customWidth="1"/>
    <col min="787" max="1020" width="10.7109375" style="6"/>
    <col min="1021" max="1021" width="15.5703125" style="6" customWidth="1"/>
    <col min="1022" max="1022" width="70.7109375" style="6" bestFit="1" customWidth="1"/>
    <col min="1023" max="1033" width="4.28515625" style="6" customWidth="1"/>
    <col min="1034" max="1035" width="5.85546875" style="6" customWidth="1"/>
    <col min="1036" max="1036" width="16.42578125" style="6" customWidth="1"/>
    <col min="1037" max="1037" width="25.85546875" style="6" customWidth="1"/>
    <col min="1038" max="1038" width="7.140625" style="6" customWidth="1"/>
    <col min="1039" max="1039" width="5.42578125" style="6" customWidth="1"/>
    <col min="1040" max="1040" width="7.28515625" style="6" customWidth="1"/>
    <col min="1041" max="1041" width="4.42578125" style="6" customWidth="1"/>
    <col min="1042" max="1042" width="26.140625" style="6" customWidth="1"/>
    <col min="1043" max="1276" width="10.7109375" style="6"/>
    <col min="1277" max="1277" width="15.5703125" style="6" customWidth="1"/>
    <col min="1278" max="1278" width="70.7109375" style="6" bestFit="1" customWidth="1"/>
    <col min="1279" max="1289" width="4.28515625" style="6" customWidth="1"/>
    <col min="1290" max="1291" width="5.85546875" style="6" customWidth="1"/>
    <col min="1292" max="1292" width="16.42578125" style="6" customWidth="1"/>
    <col min="1293" max="1293" width="25.85546875" style="6" customWidth="1"/>
    <col min="1294" max="1294" width="7.140625" style="6" customWidth="1"/>
    <col min="1295" max="1295" width="5.42578125" style="6" customWidth="1"/>
    <col min="1296" max="1296" width="7.28515625" style="6" customWidth="1"/>
    <col min="1297" max="1297" width="4.42578125" style="6" customWidth="1"/>
    <col min="1298" max="1298" width="26.140625" style="6" customWidth="1"/>
    <col min="1299" max="1532" width="10.7109375" style="6"/>
    <col min="1533" max="1533" width="15.5703125" style="6" customWidth="1"/>
    <col min="1534" max="1534" width="70.7109375" style="6" bestFit="1" customWidth="1"/>
    <col min="1535" max="1545" width="4.28515625" style="6" customWidth="1"/>
    <col min="1546" max="1547" width="5.85546875" style="6" customWidth="1"/>
    <col min="1548" max="1548" width="16.42578125" style="6" customWidth="1"/>
    <col min="1549" max="1549" width="25.85546875" style="6" customWidth="1"/>
    <col min="1550" max="1550" width="7.140625" style="6" customWidth="1"/>
    <col min="1551" max="1551" width="5.42578125" style="6" customWidth="1"/>
    <col min="1552" max="1552" width="7.28515625" style="6" customWidth="1"/>
    <col min="1553" max="1553" width="4.42578125" style="6" customWidth="1"/>
    <col min="1554" max="1554" width="26.140625" style="6" customWidth="1"/>
    <col min="1555" max="1788" width="10.7109375" style="6"/>
    <col min="1789" max="1789" width="15.5703125" style="6" customWidth="1"/>
    <col min="1790" max="1790" width="70.7109375" style="6" bestFit="1" customWidth="1"/>
    <col min="1791" max="1801" width="4.28515625" style="6" customWidth="1"/>
    <col min="1802" max="1803" width="5.85546875" style="6" customWidth="1"/>
    <col min="1804" max="1804" width="16.42578125" style="6" customWidth="1"/>
    <col min="1805" max="1805" width="25.85546875" style="6" customWidth="1"/>
    <col min="1806" max="1806" width="7.140625" style="6" customWidth="1"/>
    <col min="1807" max="1807" width="5.42578125" style="6" customWidth="1"/>
    <col min="1808" max="1808" width="7.28515625" style="6" customWidth="1"/>
    <col min="1809" max="1809" width="4.42578125" style="6" customWidth="1"/>
    <col min="1810" max="1810" width="26.140625" style="6" customWidth="1"/>
    <col min="1811" max="2044" width="10.7109375" style="6"/>
    <col min="2045" max="2045" width="15.5703125" style="6" customWidth="1"/>
    <col min="2046" max="2046" width="70.7109375" style="6" bestFit="1" customWidth="1"/>
    <col min="2047" max="2057" width="4.28515625" style="6" customWidth="1"/>
    <col min="2058" max="2059" width="5.85546875" style="6" customWidth="1"/>
    <col min="2060" max="2060" width="16.42578125" style="6" customWidth="1"/>
    <col min="2061" max="2061" width="25.85546875" style="6" customWidth="1"/>
    <col min="2062" max="2062" width="7.140625" style="6" customWidth="1"/>
    <col min="2063" max="2063" width="5.42578125" style="6" customWidth="1"/>
    <col min="2064" max="2064" width="7.28515625" style="6" customWidth="1"/>
    <col min="2065" max="2065" width="4.42578125" style="6" customWidth="1"/>
    <col min="2066" max="2066" width="26.140625" style="6" customWidth="1"/>
    <col min="2067" max="2300" width="10.7109375" style="6"/>
    <col min="2301" max="2301" width="15.5703125" style="6" customWidth="1"/>
    <col min="2302" max="2302" width="70.7109375" style="6" bestFit="1" customWidth="1"/>
    <col min="2303" max="2313" width="4.28515625" style="6" customWidth="1"/>
    <col min="2314" max="2315" width="5.85546875" style="6" customWidth="1"/>
    <col min="2316" max="2316" width="16.42578125" style="6" customWidth="1"/>
    <col min="2317" max="2317" width="25.85546875" style="6" customWidth="1"/>
    <col min="2318" max="2318" width="7.140625" style="6" customWidth="1"/>
    <col min="2319" max="2319" width="5.42578125" style="6" customWidth="1"/>
    <col min="2320" max="2320" width="7.28515625" style="6" customWidth="1"/>
    <col min="2321" max="2321" width="4.42578125" style="6" customWidth="1"/>
    <col min="2322" max="2322" width="26.140625" style="6" customWidth="1"/>
    <col min="2323" max="2556" width="10.7109375" style="6"/>
    <col min="2557" max="2557" width="15.5703125" style="6" customWidth="1"/>
    <col min="2558" max="2558" width="70.7109375" style="6" bestFit="1" customWidth="1"/>
    <col min="2559" max="2569" width="4.28515625" style="6" customWidth="1"/>
    <col min="2570" max="2571" width="5.85546875" style="6" customWidth="1"/>
    <col min="2572" max="2572" width="16.42578125" style="6" customWidth="1"/>
    <col min="2573" max="2573" width="25.85546875" style="6" customWidth="1"/>
    <col min="2574" max="2574" width="7.140625" style="6" customWidth="1"/>
    <col min="2575" max="2575" width="5.42578125" style="6" customWidth="1"/>
    <col min="2576" max="2576" width="7.28515625" style="6" customWidth="1"/>
    <col min="2577" max="2577" width="4.42578125" style="6" customWidth="1"/>
    <col min="2578" max="2578" width="26.140625" style="6" customWidth="1"/>
    <col min="2579" max="2812" width="10.7109375" style="6"/>
    <col min="2813" max="2813" width="15.5703125" style="6" customWidth="1"/>
    <col min="2814" max="2814" width="70.7109375" style="6" bestFit="1" customWidth="1"/>
    <col min="2815" max="2825" width="4.28515625" style="6" customWidth="1"/>
    <col min="2826" max="2827" width="5.85546875" style="6" customWidth="1"/>
    <col min="2828" max="2828" width="16.42578125" style="6" customWidth="1"/>
    <col min="2829" max="2829" width="25.85546875" style="6" customWidth="1"/>
    <col min="2830" max="2830" width="7.140625" style="6" customWidth="1"/>
    <col min="2831" max="2831" width="5.42578125" style="6" customWidth="1"/>
    <col min="2832" max="2832" width="7.28515625" style="6" customWidth="1"/>
    <col min="2833" max="2833" width="4.42578125" style="6" customWidth="1"/>
    <col min="2834" max="2834" width="26.140625" style="6" customWidth="1"/>
    <col min="2835" max="3068" width="10.7109375" style="6"/>
    <col min="3069" max="3069" width="15.5703125" style="6" customWidth="1"/>
    <col min="3070" max="3070" width="70.7109375" style="6" bestFit="1" customWidth="1"/>
    <col min="3071" max="3081" width="4.28515625" style="6" customWidth="1"/>
    <col min="3082" max="3083" width="5.85546875" style="6" customWidth="1"/>
    <col min="3084" max="3084" width="16.42578125" style="6" customWidth="1"/>
    <col min="3085" max="3085" width="25.85546875" style="6" customWidth="1"/>
    <col min="3086" max="3086" width="7.140625" style="6" customWidth="1"/>
    <col min="3087" max="3087" width="5.42578125" style="6" customWidth="1"/>
    <col min="3088" max="3088" width="7.28515625" style="6" customWidth="1"/>
    <col min="3089" max="3089" width="4.42578125" style="6" customWidth="1"/>
    <col min="3090" max="3090" width="26.140625" style="6" customWidth="1"/>
    <col min="3091" max="3324" width="10.7109375" style="6"/>
    <col min="3325" max="3325" width="15.5703125" style="6" customWidth="1"/>
    <col min="3326" max="3326" width="70.7109375" style="6" bestFit="1" customWidth="1"/>
    <col min="3327" max="3337" width="4.28515625" style="6" customWidth="1"/>
    <col min="3338" max="3339" width="5.85546875" style="6" customWidth="1"/>
    <col min="3340" max="3340" width="16.42578125" style="6" customWidth="1"/>
    <col min="3341" max="3341" width="25.85546875" style="6" customWidth="1"/>
    <col min="3342" max="3342" width="7.140625" style="6" customWidth="1"/>
    <col min="3343" max="3343" width="5.42578125" style="6" customWidth="1"/>
    <col min="3344" max="3344" width="7.28515625" style="6" customWidth="1"/>
    <col min="3345" max="3345" width="4.42578125" style="6" customWidth="1"/>
    <col min="3346" max="3346" width="26.140625" style="6" customWidth="1"/>
    <col min="3347" max="3580" width="10.7109375" style="6"/>
    <col min="3581" max="3581" width="15.5703125" style="6" customWidth="1"/>
    <col min="3582" max="3582" width="70.7109375" style="6" bestFit="1" customWidth="1"/>
    <col min="3583" max="3593" width="4.28515625" style="6" customWidth="1"/>
    <col min="3594" max="3595" width="5.85546875" style="6" customWidth="1"/>
    <col min="3596" max="3596" width="16.42578125" style="6" customWidth="1"/>
    <col min="3597" max="3597" width="25.85546875" style="6" customWidth="1"/>
    <col min="3598" max="3598" width="7.140625" style="6" customWidth="1"/>
    <col min="3599" max="3599" width="5.42578125" style="6" customWidth="1"/>
    <col min="3600" max="3600" width="7.28515625" style="6" customWidth="1"/>
    <col min="3601" max="3601" width="4.42578125" style="6" customWidth="1"/>
    <col min="3602" max="3602" width="26.140625" style="6" customWidth="1"/>
    <col min="3603" max="3836" width="10.7109375" style="6"/>
    <col min="3837" max="3837" width="15.5703125" style="6" customWidth="1"/>
    <col min="3838" max="3838" width="70.7109375" style="6" bestFit="1" customWidth="1"/>
    <col min="3839" max="3849" width="4.28515625" style="6" customWidth="1"/>
    <col min="3850" max="3851" width="5.85546875" style="6" customWidth="1"/>
    <col min="3852" max="3852" width="16.42578125" style="6" customWidth="1"/>
    <col min="3853" max="3853" width="25.85546875" style="6" customWidth="1"/>
    <col min="3854" max="3854" width="7.140625" style="6" customWidth="1"/>
    <col min="3855" max="3855" width="5.42578125" style="6" customWidth="1"/>
    <col min="3856" max="3856" width="7.28515625" style="6" customWidth="1"/>
    <col min="3857" max="3857" width="4.42578125" style="6" customWidth="1"/>
    <col min="3858" max="3858" width="26.140625" style="6" customWidth="1"/>
    <col min="3859" max="4092" width="10.7109375" style="6"/>
    <col min="4093" max="4093" width="15.5703125" style="6" customWidth="1"/>
    <col min="4094" max="4094" width="70.7109375" style="6" bestFit="1" customWidth="1"/>
    <col min="4095" max="4105" width="4.28515625" style="6" customWidth="1"/>
    <col min="4106" max="4107" width="5.85546875" style="6" customWidth="1"/>
    <col min="4108" max="4108" width="16.42578125" style="6" customWidth="1"/>
    <col min="4109" max="4109" width="25.85546875" style="6" customWidth="1"/>
    <col min="4110" max="4110" width="7.140625" style="6" customWidth="1"/>
    <col min="4111" max="4111" width="5.42578125" style="6" customWidth="1"/>
    <col min="4112" max="4112" width="7.28515625" style="6" customWidth="1"/>
    <col min="4113" max="4113" width="4.42578125" style="6" customWidth="1"/>
    <col min="4114" max="4114" width="26.140625" style="6" customWidth="1"/>
    <col min="4115" max="4348" width="10.7109375" style="6"/>
    <col min="4349" max="4349" width="15.5703125" style="6" customWidth="1"/>
    <col min="4350" max="4350" width="70.7109375" style="6" bestFit="1" customWidth="1"/>
    <col min="4351" max="4361" width="4.28515625" style="6" customWidth="1"/>
    <col min="4362" max="4363" width="5.85546875" style="6" customWidth="1"/>
    <col min="4364" max="4364" width="16.42578125" style="6" customWidth="1"/>
    <col min="4365" max="4365" width="25.85546875" style="6" customWidth="1"/>
    <col min="4366" max="4366" width="7.140625" style="6" customWidth="1"/>
    <col min="4367" max="4367" width="5.42578125" style="6" customWidth="1"/>
    <col min="4368" max="4368" width="7.28515625" style="6" customWidth="1"/>
    <col min="4369" max="4369" width="4.42578125" style="6" customWidth="1"/>
    <col min="4370" max="4370" width="26.140625" style="6" customWidth="1"/>
    <col min="4371" max="4604" width="10.7109375" style="6"/>
    <col min="4605" max="4605" width="15.5703125" style="6" customWidth="1"/>
    <col min="4606" max="4606" width="70.7109375" style="6" bestFit="1" customWidth="1"/>
    <col min="4607" max="4617" width="4.28515625" style="6" customWidth="1"/>
    <col min="4618" max="4619" width="5.85546875" style="6" customWidth="1"/>
    <col min="4620" max="4620" width="16.42578125" style="6" customWidth="1"/>
    <col min="4621" max="4621" width="25.85546875" style="6" customWidth="1"/>
    <col min="4622" max="4622" width="7.140625" style="6" customWidth="1"/>
    <col min="4623" max="4623" width="5.42578125" style="6" customWidth="1"/>
    <col min="4624" max="4624" width="7.28515625" style="6" customWidth="1"/>
    <col min="4625" max="4625" width="4.42578125" style="6" customWidth="1"/>
    <col min="4626" max="4626" width="26.140625" style="6" customWidth="1"/>
    <col min="4627" max="4860" width="10.7109375" style="6"/>
    <col min="4861" max="4861" width="15.5703125" style="6" customWidth="1"/>
    <col min="4862" max="4862" width="70.7109375" style="6" bestFit="1" customWidth="1"/>
    <col min="4863" max="4873" width="4.28515625" style="6" customWidth="1"/>
    <col min="4874" max="4875" width="5.85546875" style="6" customWidth="1"/>
    <col min="4876" max="4876" width="16.42578125" style="6" customWidth="1"/>
    <col min="4877" max="4877" width="25.85546875" style="6" customWidth="1"/>
    <col min="4878" max="4878" width="7.140625" style="6" customWidth="1"/>
    <col min="4879" max="4879" width="5.42578125" style="6" customWidth="1"/>
    <col min="4880" max="4880" width="7.28515625" style="6" customWidth="1"/>
    <col min="4881" max="4881" width="4.42578125" style="6" customWidth="1"/>
    <col min="4882" max="4882" width="26.140625" style="6" customWidth="1"/>
    <col min="4883" max="5116" width="10.7109375" style="6"/>
    <col min="5117" max="5117" width="15.5703125" style="6" customWidth="1"/>
    <col min="5118" max="5118" width="70.7109375" style="6" bestFit="1" customWidth="1"/>
    <col min="5119" max="5129" width="4.28515625" style="6" customWidth="1"/>
    <col min="5130" max="5131" width="5.85546875" style="6" customWidth="1"/>
    <col min="5132" max="5132" width="16.42578125" style="6" customWidth="1"/>
    <col min="5133" max="5133" width="25.85546875" style="6" customWidth="1"/>
    <col min="5134" max="5134" width="7.140625" style="6" customWidth="1"/>
    <col min="5135" max="5135" width="5.42578125" style="6" customWidth="1"/>
    <col min="5136" max="5136" width="7.28515625" style="6" customWidth="1"/>
    <col min="5137" max="5137" width="4.42578125" style="6" customWidth="1"/>
    <col min="5138" max="5138" width="26.140625" style="6" customWidth="1"/>
    <col min="5139" max="5372" width="10.7109375" style="6"/>
    <col min="5373" max="5373" width="15.5703125" style="6" customWidth="1"/>
    <col min="5374" max="5374" width="70.7109375" style="6" bestFit="1" customWidth="1"/>
    <col min="5375" max="5385" width="4.28515625" style="6" customWidth="1"/>
    <col min="5386" max="5387" width="5.85546875" style="6" customWidth="1"/>
    <col min="5388" max="5388" width="16.42578125" style="6" customWidth="1"/>
    <col min="5389" max="5389" width="25.85546875" style="6" customWidth="1"/>
    <col min="5390" max="5390" width="7.140625" style="6" customWidth="1"/>
    <col min="5391" max="5391" width="5.42578125" style="6" customWidth="1"/>
    <col min="5392" max="5392" width="7.28515625" style="6" customWidth="1"/>
    <col min="5393" max="5393" width="4.42578125" style="6" customWidth="1"/>
    <col min="5394" max="5394" width="26.140625" style="6" customWidth="1"/>
    <col min="5395" max="5628" width="10.7109375" style="6"/>
    <col min="5629" max="5629" width="15.5703125" style="6" customWidth="1"/>
    <col min="5630" max="5630" width="70.7109375" style="6" bestFit="1" customWidth="1"/>
    <col min="5631" max="5641" width="4.28515625" style="6" customWidth="1"/>
    <col min="5642" max="5643" width="5.85546875" style="6" customWidth="1"/>
    <col min="5644" max="5644" width="16.42578125" style="6" customWidth="1"/>
    <col min="5645" max="5645" width="25.85546875" style="6" customWidth="1"/>
    <col min="5646" max="5646" width="7.140625" style="6" customWidth="1"/>
    <col min="5647" max="5647" width="5.42578125" style="6" customWidth="1"/>
    <col min="5648" max="5648" width="7.28515625" style="6" customWidth="1"/>
    <col min="5649" max="5649" width="4.42578125" style="6" customWidth="1"/>
    <col min="5650" max="5650" width="26.140625" style="6" customWidth="1"/>
    <col min="5651" max="5884" width="10.7109375" style="6"/>
    <col min="5885" max="5885" width="15.5703125" style="6" customWidth="1"/>
    <col min="5886" max="5886" width="70.7109375" style="6" bestFit="1" customWidth="1"/>
    <col min="5887" max="5897" width="4.28515625" style="6" customWidth="1"/>
    <col min="5898" max="5899" width="5.85546875" style="6" customWidth="1"/>
    <col min="5900" max="5900" width="16.42578125" style="6" customWidth="1"/>
    <col min="5901" max="5901" width="25.85546875" style="6" customWidth="1"/>
    <col min="5902" max="5902" width="7.140625" style="6" customWidth="1"/>
    <col min="5903" max="5903" width="5.42578125" style="6" customWidth="1"/>
    <col min="5904" max="5904" width="7.28515625" style="6" customWidth="1"/>
    <col min="5905" max="5905" width="4.42578125" style="6" customWidth="1"/>
    <col min="5906" max="5906" width="26.140625" style="6" customWidth="1"/>
    <col min="5907" max="6140" width="10.7109375" style="6"/>
    <col min="6141" max="6141" width="15.5703125" style="6" customWidth="1"/>
    <col min="6142" max="6142" width="70.7109375" style="6" bestFit="1" customWidth="1"/>
    <col min="6143" max="6153" width="4.28515625" style="6" customWidth="1"/>
    <col min="6154" max="6155" width="5.85546875" style="6" customWidth="1"/>
    <col min="6156" max="6156" width="16.42578125" style="6" customWidth="1"/>
    <col min="6157" max="6157" width="25.85546875" style="6" customWidth="1"/>
    <col min="6158" max="6158" width="7.140625" style="6" customWidth="1"/>
    <col min="6159" max="6159" width="5.42578125" style="6" customWidth="1"/>
    <col min="6160" max="6160" width="7.28515625" style="6" customWidth="1"/>
    <col min="6161" max="6161" width="4.42578125" style="6" customWidth="1"/>
    <col min="6162" max="6162" width="26.140625" style="6" customWidth="1"/>
    <col min="6163" max="6396" width="10.7109375" style="6"/>
    <col min="6397" max="6397" width="15.5703125" style="6" customWidth="1"/>
    <col min="6398" max="6398" width="70.7109375" style="6" bestFit="1" customWidth="1"/>
    <col min="6399" max="6409" width="4.28515625" style="6" customWidth="1"/>
    <col min="6410" max="6411" width="5.85546875" style="6" customWidth="1"/>
    <col min="6412" max="6412" width="16.42578125" style="6" customWidth="1"/>
    <col min="6413" max="6413" width="25.85546875" style="6" customWidth="1"/>
    <col min="6414" max="6414" width="7.140625" style="6" customWidth="1"/>
    <col min="6415" max="6415" width="5.42578125" style="6" customWidth="1"/>
    <col min="6416" max="6416" width="7.28515625" style="6" customWidth="1"/>
    <col min="6417" max="6417" width="4.42578125" style="6" customWidth="1"/>
    <col min="6418" max="6418" width="26.140625" style="6" customWidth="1"/>
    <col min="6419" max="6652" width="10.7109375" style="6"/>
    <col min="6653" max="6653" width="15.5703125" style="6" customWidth="1"/>
    <col min="6654" max="6654" width="70.7109375" style="6" bestFit="1" customWidth="1"/>
    <col min="6655" max="6665" width="4.28515625" style="6" customWidth="1"/>
    <col min="6666" max="6667" width="5.85546875" style="6" customWidth="1"/>
    <col min="6668" max="6668" width="16.42578125" style="6" customWidth="1"/>
    <col min="6669" max="6669" width="25.85546875" style="6" customWidth="1"/>
    <col min="6670" max="6670" width="7.140625" style="6" customWidth="1"/>
    <col min="6671" max="6671" width="5.42578125" style="6" customWidth="1"/>
    <col min="6672" max="6672" width="7.28515625" style="6" customWidth="1"/>
    <col min="6673" max="6673" width="4.42578125" style="6" customWidth="1"/>
    <col min="6674" max="6674" width="26.140625" style="6" customWidth="1"/>
    <col min="6675" max="6908" width="10.7109375" style="6"/>
    <col min="6909" max="6909" width="15.5703125" style="6" customWidth="1"/>
    <col min="6910" max="6910" width="70.7109375" style="6" bestFit="1" customWidth="1"/>
    <col min="6911" max="6921" width="4.28515625" style="6" customWidth="1"/>
    <col min="6922" max="6923" width="5.85546875" style="6" customWidth="1"/>
    <col min="6924" max="6924" width="16.42578125" style="6" customWidth="1"/>
    <col min="6925" max="6925" width="25.85546875" style="6" customWidth="1"/>
    <col min="6926" max="6926" width="7.140625" style="6" customWidth="1"/>
    <col min="6927" max="6927" width="5.42578125" style="6" customWidth="1"/>
    <col min="6928" max="6928" width="7.28515625" style="6" customWidth="1"/>
    <col min="6929" max="6929" width="4.42578125" style="6" customWidth="1"/>
    <col min="6930" max="6930" width="26.140625" style="6" customWidth="1"/>
    <col min="6931" max="7164" width="10.7109375" style="6"/>
    <col min="7165" max="7165" width="15.5703125" style="6" customWidth="1"/>
    <col min="7166" max="7166" width="70.7109375" style="6" bestFit="1" customWidth="1"/>
    <col min="7167" max="7177" width="4.28515625" style="6" customWidth="1"/>
    <col min="7178" max="7179" width="5.85546875" style="6" customWidth="1"/>
    <col min="7180" max="7180" width="16.42578125" style="6" customWidth="1"/>
    <col min="7181" max="7181" width="25.85546875" style="6" customWidth="1"/>
    <col min="7182" max="7182" width="7.140625" style="6" customWidth="1"/>
    <col min="7183" max="7183" width="5.42578125" style="6" customWidth="1"/>
    <col min="7184" max="7184" width="7.28515625" style="6" customWidth="1"/>
    <col min="7185" max="7185" width="4.42578125" style="6" customWidth="1"/>
    <col min="7186" max="7186" width="26.140625" style="6" customWidth="1"/>
    <col min="7187" max="7420" width="10.7109375" style="6"/>
    <col min="7421" max="7421" width="15.5703125" style="6" customWidth="1"/>
    <col min="7422" max="7422" width="70.7109375" style="6" bestFit="1" customWidth="1"/>
    <col min="7423" max="7433" width="4.28515625" style="6" customWidth="1"/>
    <col min="7434" max="7435" width="5.85546875" style="6" customWidth="1"/>
    <col min="7436" max="7436" width="16.42578125" style="6" customWidth="1"/>
    <col min="7437" max="7437" width="25.85546875" style="6" customWidth="1"/>
    <col min="7438" max="7438" width="7.140625" style="6" customWidth="1"/>
    <col min="7439" max="7439" width="5.42578125" style="6" customWidth="1"/>
    <col min="7440" max="7440" width="7.28515625" style="6" customWidth="1"/>
    <col min="7441" max="7441" width="4.42578125" style="6" customWidth="1"/>
    <col min="7442" max="7442" width="26.140625" style="6" customWidth="1"/>
    <col min="7443" max="7676" width="10.7109375" style="6"/>
    <col min="7677" max="7677" width="15.5703125" style="6" customWidth="1"/>
    <col min="7678" max="7678" width="70.7109375" style="6" bestFit="1" customWidth="1"/>
    <col min="7679" max="7689" width="4.28515625" style="6" customWidth="1"/>
    <col min="7690" max="7691" width="5.85546875" style="6" customWidth="1"/>
    <col min="7692" max="7692" width="16.42578125" style="6" customWidth="1"/>
    <col min="7693" max="7693" width="25.85546875" style="6" customWidth="1"/>
    <col min="7694" max="7694" width="7.140625" style="6" customWidth="1"/>
    <col min="7695" max="7695" width="5.42578125" style="6" customWidth="1"/>
    <col min="7696" max="7696" width="7.28515625" style="6" customWidth="1"/>
    <col min="7697" max="7697" width="4.42578125" style="6" customWidth="1"/>
    <col min="7698" max="7698" width="26.140625" style="6" customWidth="1"/>
    <col min="7699" max="7932" width="10.7109375" style="6"/>
    <col min="7933" max="7933" width="15.5703125" style="6" customWidth="1"/>
    <col min="7934" max="7934" width="70.7109375" style="6" bestFit="1" customWidth="1"/>
    <col min="7935" max="7945" width="4.28515625" style="6" customWidth="1"/>
    <col min="7946" max="7947" width="5.85546875" style="6" customWidth="1"/>
    <col min="7948" max="7948" width="16.42578125" style="6" customWidth="1"/>
    <col min="7949" max="7949" width="25.85546875" style="6" customWidth="1"/>
    <col min="7950" max="7950" width="7.140625" style="6" customWidth="1"/>
    <col min="7951" max="7951" width="5.42578125" style="6" customWidth="1"/>
    <col min="7952" max="7952" width="7.28515625" style="6" customWidth="1"/>
    <col min="7953" max="7953" width="4.42578125" style="6" customWidth="1"/>
    <col min="7954" max="7954" width="26.140625" style="6" customWidth="1"/>
    <col min="7955" max="8188" width="10.7109375" style="6"/>
    <col min="8189" max="8189" width="15.5703125" style="6" customWidth="1"/>
    <col min="8190" max="8190" width="70.7109375" style="6" bestFit="1" customWidth="1"/>
    <col min="8191" max="8201" width="4.28515625" style="6" customWidth="1"/>
    <col min="8202" max="8203" width="5.85546875" style="6" customWidth="1"/>
    <col min="8204" max="8204" width="16.42578125" style="6" customWidth="1"/>
    <col min="8205" max="8205" width="25.85546875" style="6" customWidth="1"/>
    <col min="8206" max="8206" width="7.140625" style="6" customWidth="1"/>
    <col min="8207" max="8207" width="5.42578125" style="6" customWidth="1"/>
    <col min="8208" max="8208" width="7.28515625" style="6" customWidth="1"/>
    <col min="8209" max="8209" width="4.42578125" style="6" customWidth="1"/>
    <col min="8210" max="8210" width="26.140625" style="6" customWidth="1"/>
    <col min="8211" max="8444" width="10.7109375" style="6"/>
    <col min="8445" max="8445" width="15.5703125" style="6" customWidth="1"/>
    <col min="8446" max="8446" width="70.7109375" style="6" bestFit="1" customWidth="1"/>
    <col min="8447" max="8457" width="4.28515625" style="6" customWidth="1"/>
    <col min="8458" max="8459" width="5.85546875" style="6" customWidth="1"/>
    <col min="8460" max="8460" width="16.42578125" style="6" customWidth="1"/>
    <col min="8461" max="8461" width="25.85546875" style="6" customWidth="1"/>
    <col min="8462" max="8462" width="7.140625" style="6" customWidth="1"/>
    <col min="8463" max="8463" width="5.42578125" style="6" customWidth="1"/>
    <col min="8464" max="8464" width="7.28515625" style="6" customWidth="1"/>
    <col min="8465" max="8465" width="4.42578125" style="6" customWidth="1"/>
    <col min="8466" max="8466" width="26.140625" style="6" customWidth="1"/>
    <col min="8467" max="8700" width="10.7109375" style="6"/>
    <col min="8701" max="8701" width="15.5703125" style="6" customWidth="1"/>
    <col min="8702" max="8702" width="70.7109375" style="6" bestFit="1" customWidth="1"/>
    <col min="8703" max="8713" width="4.28515625" style="6" customWidth="1"/>
    <col min="8714" max="8715" width="5.85546875" style="6" customWidth="1"/>
    <col min="8716" max="8716" width="16.42578125" style="6" customWidth="1"/>
    <col min="8717" max="8717" width="25.85546875" style="6" customWidth="1"/>
    <col min="8718" max="8718" width="7.140625" style="6" customWidth="1"/>
    <col min="8719" max="8719" width="5.42578125" style="6" customWidth="1"/>
    <col min="8720" max="8720" width="7.28515625" style="6" customWidth="1"/>
    <col min="8721" max="8721" width="4.42578125" style="6" customWidth="1"/>
    <col min="8722" max="8722" width="26.140625" style="6" customWidth="1"/>
    <col min="8723" max="8956" width="10.7109375" style="6"/>
    <col min="8957" max="8957" width="15.5703125" style="6" customWidth="1"/>
    <col min="8958" max="8958" width="70.7109375" style="6" bestFit="1" customWidth="1"/>
    <col min="8959" max="8969" width="4.28515625" style="6" customWidth="1"/>
    <col min="8970" max="8971" width="5.85546875" style="6" customWidth="1"/>
    <col min="8972" max="8972" width="16.42578125" style="6" customWidth="1"/>
    <col min="8973" max="8973" width="25.85546875" style="6" customWidth="1"/>
    <col min="8974" max="8974" width="7.140625" style="6" customWidth="1"/>
    <col min="8975" max="8975" width="5.42578125" style="6" customWidth="1"/>
    <col min="8976" max="8976" width="7.28515625" style="6" customWidth="1"/>
    <col min="8977" max="8977" width="4.42578125" style="6" customWidth="1"/>
    <col min="8978" max="8978" width="26.140625" style="6" customWidth="1"/>
    <col min="8979" max="9212" width="10.7109375" style="6"/>
    <col min="9213" max="9213" width="15.5703125" style="6" customWidth="1"/>
    <col min="9214" max="9214" width="70.7109375" style="6" bestFit="1" customWidth="1"/>
    <col min="9215" max="9225" width="4.28515625" style="6" customWidth="1"/>
    <col min="9226" max="9227" width="5.85546875" style="6" customWidth="1"/>
    <col min="9228" max="9228" width="16.42578125" style="6" customWidth="1"/>
    <col min="9229" max="9229" width="25.85546875" style="6" customWidth="1"/>
    <col min="9230" max="9230" width="7.140625" style="6" customWidth="1"/>
    <col min="9231" max="9231" width="5.42578125" style="6" customWidth="1"/>
    <col min="9232" max="9232" width="7.28515625" style="6" customWidth="1"/>
    <col min="9233" max="9233" width="4.42578125" style="6" customWidth="1"/>
    <col min="9234" max="9234" width="26.140625" style="6" customWidth="1"/>
    <col min="9235" max="9468" width="10.7109375" style="6"/>
    <col min="9469" max="9469" width="15.5703125" style="6" customWidth="1"/>
    <col min="9470" max="9470" width="70.7109375" style="6" bestFit="1" customWidth="1"/>
    <col min="9471" max="9481" width="4.28515625" style="6" customWidth="1"/>
    <col min="9482" max="9483" width="5.85546875" style="6" customWidth="1"/>
    <col min="9484" max="9484" width="16.42578125" style="6" customWidth="1"/>
    <col min="9485" max="9485" width="25.85546875" style="6" customWidth="1"/>
    <col min="9486" max="9486" width="7.140625" style="6" customWidth="1"/>
    <col min="9487" max="9487" width="5.42578125" style="6" customWidth="1"/>
    <col min="9488" max="9488" width="7.28515625" style="6" customWidth="1"/>
    <col min="9489" max="9489" width="4.42578125" style="6" customWidth="1"/>
    <col min="9490" max="9490" width="26.140625" style="6" customWidth="1"/>
    <col min="9491" max="9724" width="10.7109375" style="6"/>
    <col min="9725" max="9725" width="15.5703125" style="6" customWidth="1"/>
    <col min="9726" max="9726" width="70.7109375" style="6" bestFit="1" customWidth="1"/>
    <col min="9727" max="9737" width="4.28515625" style="6" customWidth="1"/>
    <col min="9738" max="9739" width="5.85546875" style="6" customWidth="1"/>
    <col min="9740" max="9740" width="16.42578125" style="6" customWidth="1"/>
    <col min="9741" max="9741" width="25.85546875" style="6" customWidth="1"/>
    <col min="9742" max="9742" width="7.140625" style="6" customWidth="1"/>
    <col min="9743" max="9743" width="5.42578125" style="6" customWidth="1"/>
    <col min="9744" max="9744" width="7.28515625" style="6" customWidth="1"/>
    <col min="9745" max="9745" width="4.42578125" style="6" customWidth="1"/>
    <col min="9746" max="9746" width="26.140625" style="6" customWidth="1"/>
    <col min="9747" max="9980" width="10.7109375" style="6"/>
    <col min="9981" max="9981" width="15.5703125" style="6" customWidth="1"/>
    <col min="9982" max="9982" width="70.7109375" style="6" bestFit="1" customWidth="1"/>
    <col min="9983" max="9993" width="4.28515625" style="6" customWidth="1"/>
    <col min="9994" max="9995" width="5.85546875" style="6" customWidth="1"/>
    <col min="9996" max="9996" width="16.42578125" style="6" customWidth="1"/>
    <col min="9997" max="9997" width="25.85546875" style="6" customWidth="1"/>
    <col min="9998" max="9998" width="7.140625" style="6" customWidth="1"/>
    <col min="9999" max="9999" width="5.42578125" style="6" customWidth="1"/>
    <col min="10000" max="10000" width="7.28515625" style="6" customWidth="1"/>
    <col min="10001" max="10001" width="4.42578125" style="6" customWidth="1"/>
    <col min="10002" max="10002" width="26.140625" style="6" customWidth="1"/>
    <col min="10003" max="10236" width="10.7109375" style="6"/>
    <col min="10237" max="10237" width="15.5703125" style="6" customWidth="1"/>
    <col min="10238" max="10238" width="70.7109375" style="6" bestFit="1" customWidth="1"/>
    <col min="10239" max="10249" width="4.28515625" style="6" customWidth="1"/>
    <col min="10250" max="10251" width="5.85546875" style="6" customWidth="1"/>
    <col min="10252" max="10252" width="16.42578125" style="6" customWidth="1"/>
    <col min="10253" max="10253" width="25.85546875" style="6" customWidth="1"/>
    <col min="10254" max="10254" width="7.140625" style="6" customWidth="1"/>
    <col min="10255" max="10255" width="5.42578125" style="6" customWidth="1"/>
    <col min="10256" max="10256" width="7.28515625" style="6" customWidth="1"/>
    <col min="10257" max="10257" width="4.42578125" style="6" customWidth="1"/>
    <col min="10258" max="10258" width="26.140625" style="6" customWidth="1"/>
    <col min="10259" max="10492" width="10.7109375" style="6"/>
    <col min="10493" max="10493" width="15.5703125" style="6" customWidth="1"/>
    <col min="10494" max="10494" width="70.7109375" style="6" bestFit="1" customWidth="1"/>
    <col min="10495" max="10505" width="4.28515625" style="6" customWidth="1"/>
    <col min="10506" max="10507" width="5.85546875" style="6" customWidth="1"/>
    <col min="10508" max="10508" width="16.42578125" style="6" customWidth="1"/>
    <col min="10509" max="10509" width="25.85546875" style="6" customWidth="1"/>
    <col min="10510" max="10510" width="7.140625" style="6" customWidth="1"/>
    <col min="10511" max="10511" width="5.42578125" style="6" customWidth="1"/>
    <col min="10512" max="10512" width="7.28515625" style="6" customWidth="1"/>
    <col min="10513" max="10513" width="4.42578125" style="6" customWidth="1"/>
    <col min="10514" max="10514" width="26.140625" style="6" customWidth="1"/>
    <col min="10515" max="10748" width="10.7109375" style="6"/>
    <col min="10749" max="10749" width="15.5703125" style="6" customWidth="1"/>
    <col min="10750" max="10750" width="70.7109375" style="6" bestFit="1" customWidth="1"/>
    <col min="10751" max="10761" width="4.28515625" style="6" customWidth="1"/>
    <col min="10762" max="10763" width="5.85546875" style="6" customWidth="1"/>
    <col min="10764" max="10764" width="16.42578125" style="6" customWidth="1"/>
    <col min="10765" max="10765" width="25.85546875" style="6" customWidth="1"/>
    <col min="10766" max="10766" width="7.140625" style="6" customWidth="1"/>
    <col min="10767" max="10767" width="5.42578125" style="6" customWidth="1"/>
    <col min="10768" max="10768" width="7.28515625" style="6" customWidth="1"/>
    <col min="10769" max="10769" width="4.42578125" style="6" customWidth="1"/>
    <col min="10770" max="10770" width="26.140625" style="6" customWidth="1"/>
    <col min="10771" max="11004" width="10.7109375" style="6"/>
    <col min="11005" max="11005" width="15.5703125" style="6" customWidth="1"/>
    <col min="11006" max="11006" width="70.7109375" style="6" bestFit="1" customWidth="1"/>
    <col min="11007" max="11017" width="4.28515625" style="6" customWidth="1"/>
    <col min="11018" max="11019" width="5.85546875" style="6" customWidth="1"/>
    <col min="11020" max="11020" width="16.42578125" style="6" customWidth="1"/>
    <col min="11021" max="11021" width="25.85546875" style="6" customWidth="1"/>
    <col min="11022" max="11022" width="7.140625" style="6" customWidth="1"/>
    <col min="11023" max="11023" width="5.42578125" style="6" customWidth="1"/>
    <col min="11024" max="11024" width="7.28515625" style="6" customWidth="1"/>
    <col min="11025" max="11025" width="4.42578125" style="6" customWidth="1"/>
    <col min="11026" max="11026" width="26.140625" style="6" customWidth="1"/>
    <col min="11027" max="11260" width="10.7109375" style="6"/>
    <col min="11261" max="11261" width="15.5703125" style="6" customWidth="1"/>
    <col min="11262" max="11262" width="70.7109375" style="6" bestFit="1" customWidth="1"/>
    <col min="11263" max="11273" width="4.28515625" style="6" customWidth="1"/>
    <col min="11274" max="11275" width="5.85546875" style="6" customWidth="1"/>
    <col min="11276" max="11276" width="16.42578125" style="6" customWidth="1"/>
    <col min="11277" max="11277" width="25.85546875" style="6" customWidth="1"/>
    <col min="11278" max="11278" width="7.140625" style="6" customWidth="1"/>
    <col min="11279" max="11279" width="5.42578125" style="6" customWidth="1"/>
    <col min="11280" max="11280" width="7.28515625" style="6" customWidth="1"/>
    <col min="11281" max="11281" width="4.42578125" style="6" customWidth="1"/>
    <col min="11282" max="11282" width="26.140625" style="6" customWidth="1"/>
    <col min="11283" max="11516" width="10.7109375" style="6"/>
    <col min="11517" max="11517" width="15.5703125" style="6" customWidth="1"/>
    <col min="11518" max="11518" width="70.7109375" style="6" bestFit="1" customWidth="1"/>
    <col min="11519" max="11529" width="4.28515625" style="6" customWidth="1"/>
    <col min="11530" max="11531" width="5.85546875" style="6" customWidth="1"/>
    <col min="11532" max="11532" width="16.42578125" style="6" customWidth="1"/>
    <col min="11533" max="11533" width="25.85546875" style="6" customWidth="1"/>
    <col min="11534" max="11534" width="7.140625" style="6" customWidth="1"/>
    <col min="11535" max="11535" width="5.42578125" style="6" customWidth="1"/>
    <col min="11536" max="11536" width="7.28515625" style="6" customWidth="1"/>
    <col min="11537" max="11537" width="4.42578125" style="6" customWidth="1"/>
    <col min="11538" max="11538" width="26.140625" style="6" customWidth="1"/>
    <col min="11539" max="11772" width="10.7109375" style="6"/>
    <col min="11773" max="11773" width="15.5703125" style="6" customWidth="1"/>
    <col min="11774" max="11774" width="70.7109375" style="6" bestFit="1" customWidth="1"/>
    <col min="11775" max="11785" width="4.28515625" style="6" customWidth="1"/>
    <col min="11786" max="11787" width="5.85546875" style="6" customWidth="1"/>
    <col min="11788" max="11788" width="16.42578125" style="6" customWidth="1"/>
    <col min="11789" max="11789" width="25.85546875" style="6" customWidth="1"/>
    <col min="11790" max="11790" width="7.140625" style="6" customWidth="1"/>
    <col min="11791" max="11791" width="5.42578125" style="6" customWidth="1"/>
    <col min="11792" max="11792" width="7.28515625" style="6" customWidth="1"/>
    <col min="11793" max="11793" width="4.42578125" style="6" customWidth="1"/>
    <col min="11794" max="11794" width="26.140625" style="6" customWidth="1"/>
    <col min="11795" max="12028" width="10.7109375" style="6"/>
    <col min="12029" max="12029" width="15.5703125" style="6" customWidth="1"/>
    <col min="12030" max="12030" width="70.7109375" style="6" bestFit="1" customWidth="1"/>
    <col min="12031" max="12041" width="4.28515625" style="6" customWidth="1"/>
    <col min="12042" max="12043" width="5.85546875" style="6" customWidth="1"/>
    <col min="12044" max="12044" width="16.42578125" style="6" customWidth="1"/>
    <col min="12045" max="12045" width="25.85546875" style="6" customWidth="1"/>
    <col min="12046" max="12046" width="7.140625" style="6" customWidth="1"/>
    <col min="12047" max="12047" width="5.42578125" style="6" customWidth="1"/>
    <col min="12048" max="12048" width="7.28515625" style="6" customWidth="1"/>
    <col min="12049" max="12049" width="4.42578125" style="6" customWidth="1"/>
    <col min="12050" max="12050" width="26.140625" style="6" customWidth="1"/>
    <col min="12051" max="12284" width="10.7109375" style="6"/>
    <col min="12285" max="12285" width="15.5703125" style="6" customWidth="1"/>
    <col min="12286" max="12286" width="70.7109375" style="6" bestFit="1" customWidth="1"/>
    <col min="12287" max="12297" width="4.28515625" style="6" customWidth="1"/>
    <col min="12298" max="12299" width="5.85546875" style="6" customWidth="1"/>
    <col min="12300" max="12300" width="16.42578125" style="6" customWidth="1"/>
    <col min="12301" max="12301" width="25.85546875" style="6" customWidth="1"/>
    <col min="12302" max="12302" width="7.140625" style="6" customWidth="1"/>
    <col min="12303" max="12303" width="5.42578125" style="6" customWidth="1"/>
    <col min="12304" max="12304" width="7.28515625" style="6" customWidth="1"/>
    <col min="12305" max="12305" width="4.42578125" style="6" customWidth="1"/>
    <col min="12306" max="12306" width="26.140625" style="6" customWidth="1"/>
    <col min="12307" max="12540" width="10.7109375" style="6"/>
    <col min="12541" max="12541" width="15.5703125" style="6" customWidth="1"/>
    <col min="12542" max="12542" width="70.7109375" style="6" bestFit="1" customWidth="1"/>
    <col min="12543" max="12553" width="4.28515625" style="6" customWidth="1"/>
    <col min="12554" max="12555" width="5.85546875" style="6" customWidth="1"/>
    <col min="12556" max="12556" width="16.42578125" style="6" customWidth="1"/>
    <col min="12557" max="12557" width="25.85546875" style="6" customWidth="1"/>
    <col min="12558" max="12558" width="7.140625" style="6" customWidth="1"/>
    <col min="12559" max="12559" width="5.42578125" style="6" customWidth="1"/>
    <col min="12560" max="12560" width="7.28515625" style="6" customWidth="1"/>
    <col min="12561" max="12561" width="4.42578125" style="6" customWidth="1"/>
    <col min="12562" max="12562" width="26.140625" style="6" customWidth="1"/>
    <col min="12563" max="12796" width="10.7109375" style="6"/>
    <col min="12797" max="12797" width="15.5703125" style="6" customWidth="1"/>
    <col min="12798" max="12798" width="70.7109375" style="6" bestFit="1" customWidth="1"/>
    <col min="12799" max="12809" width="4.28515625" style="6" customWidth="1"/>
    <col min="12810" max="12811" width="5.85546875" style="6" customWidth="1"/>
    <col min="12812" max="12812" width="16.42578125" style="6" customWidth="1"/>
    <col min="12813" max="12813" width="25.85546875" style="6" customWidth="1"/>
    <col min="12814" max="12814" width="7.140625" style="6" customWidth="1"/>
    <col min="12815" max="12815" width="5.42578125" style="6" customWidth="1"/>
    <col min="12816" max="12816" width="7.28515625" style="6" customWidth="1"/>
    <col min="12817" max="12817" width="4.42578125" style="6" customWidth="1"/>
    <col min="12818" max="12818" width="26.140625" style="6" customWidth="1"/>
    <col min="12819" max="13052" width="10.7109375" style="6"/>
    <col min="13053" max="13053" width="15.5703125" style="6" customWidth="1"/>
    <col min="13054" max="13054" width="70.7109375" style="6" bestFit="1" customWidth="1"/>
    <col min="13055" max="13065" width="4.28515625" style="6" customWidth="1"/>
    <col min="13066" max="13067" width="5.85546875" style="6" customWidth="1"/>
    <col min="13068" max="13068" width="16.42578125" style="6" customWidth="1"/>
    <col min="13069" max="13069" width="25.85546875" style="6" customWidth="1"/>
    <col min="13070" max="13070" width="7.140625" style="6" customWidth="1"/>
    <col min="13071" max="13071" width="5.42578125" style="6" customWidth="1"/>
    <col min="13072" max="13072" width="7.28515625" style="6" customWidth="1"/>
    <col min="13073" max="13073" width="4.42578125" style="6" customWidth="1"/>
    <col min="13074" max="13074" width="26.140625" style="6" customWidth="1"/>
    <col min="13075" max="13308" width="10.7109375" style="6"/>
    <col min="13309" max="13309" width="15.5703125" style="6" customWidth="1"/>
    <col min="13310" max="13310" width="70.7109375" style="6" bestFit="1" customWidth="1"/>
    <col min="13311" max="13321" width="4.28515625" style="6" customWidth="1"/>
    <col min="13322" max="13323" width="5.85546875" style="6" customWidth="1"/>
    <col min="13324" max="13324" width="16.42578125" style="6" customWidth="1"/>
    <col min="13325" max="13325" width="25.85546875" style="6" customWidth="1"/>
    <col min="13326" max="13326" width="7.140625" style="6" customWidth="1"/>
    <col min="13327" max="13327" width="5.42578125" style="6" customWidth="1"/>
    <col min="13328" max="13328" width="7.28515625" style="6" customWidth="1"/>
    <col min="13329" max="13329" width="4.42578125" style="6" customWidth="1"/>
    <col min="13330" max="13330" width="26.140625" style="6" customWidth="1"/>
    <col min="13331" max="13564" width="10.7109375" style="6"/>
    <col min="13565" max="13565" width="15.5703125" style="6" customWidth="1"/>
    <col min="13566" max="13566" width="70.7109375" style="6" bestFit="1" customWidth="1"/>
    <col min="13567" max="13577" width="4.28515625" style="6" customWidth="1"/>
    <col min="13578" max="13579" width="5.85546875" style="6" customWidth="1"/>
    <col min="13580" max="13580" width="16.42578125" style="6" customWidth="1"/>
    <col min="13581" max="13581" width="25.85546875" style="6" customWidth="1"/>
    <col min="13582" max="13582" width="7.140625" style="6" customWidth="1"/>
    <col min="13583" max="13583" width="5.42578125" style="6" customWidth="1"/>
    <col min="13584" max="13584" width="7.28515625" style="6" customWidth="1"/>
    <col min="13585" max="13585" width="4.42578125" style="6" customWidth="1"/>
    <col min="13586" max="13586" width="26.140625" style="6" customWidth="1"/>
    <col min="13587" max="13820" width="10.7109375" style="6"/>
    <col min="13821" max="13821" width="15.5703125" style="6" customWidth="1"/>
    <col min="13822" max="13822" width="70.7109375" style="6" bestFit="1" customWidth="1"/>
    <col min="13823" max="13833" width="4.28515625" style="6" customWidth="1"/>
    <col min="13834" max="13835" width="5.85546875" style="6" customWidth="1"/>
    <col min="13836" max="13836" width="16.42578125" style="6" customWidth="1"/>
    <col min="13837" max="13837" width="25.85546875" style="6" customWidth="1"/>
    <col min="13838" max="13838" width="7.140625" style="6" customWidth="1"/>
    <col min="13839" max="13839" width="5.42578125" style="6" customWidth="1"/>
    <col min="13840" max="13840" width="7.28515625" style="6" customWidth="1"/>
    <col min="13841" max="13841" width="4.42578125" style="6" customWidth="1"/>
    <col min="13842" max="13842" width="26.140625" style="6" customWidth="1"/>
    <col min="13843" max="14076" width="10.7109375" style="6"/>
    <col min="14077" max="14077" width="15.5703125" style="6" customWidth="1"/>
    <col min="14078" max="14078" width="70.7109375" style="6" bestFit="1" customWidth="1"/>
    <col min="14079" max="14089" width="4.28515625" style="6" customWidth="1"/>
    <col min="14090" max="14091" width="5.85546875" style="6" customWidth="1"/>
    <col min="14092" max="14092" width="16.42578125" style="6" customWidth="1"/>
    <col min="14093" max="14093" width="25.85546875" style="6" customWidth="1"/>
    <col min="14094" max="14094" width="7.140625" style="6" customWidth="1"/>
    <col min="14095" max="14095" width="5.42578125" style="6" customWidth="1"/>
    <col min="14096" max="14096" width="7.28515625" style="6" customWidth="1"/>
    <col min="14097" max="14097" width="4.42578125" style="6" customWidth="1"/>
    <col min="14098" max="14098" width="26.140625" style="6" customWidth="1"/>
    <col min="14099" max="14332" width="10.7109375" style="6"/>
    <col min="14333" max="14333" width="15.5703125" style="6" customWidth="1"/>
    <col min="14334" max="14334" width="70.7109375" style="6" bestFit="1" customWidth="1"/>
    <col min="14335" max="14345" width="4.28515625" style="6" customWidth="1"/>
    <col min="14346" max="14347" width="5.85546875" style="6" customWidth="1"/>
    <col min="14348" max="14348" width="16.42578125" style="6" customWidth="1"/>
    <col min="14349" max="14349" width="25.85546875" style="6" customWidth="1"/>
    <col min="14350" max="14350" width="7.140625" style="6" customWidth="1"/>
    <col min="14351" max="14351" width="5.42578125" style="6" customWidth="1"/>
    <col min="14352" max="14352" width="7.28515625" style="6" customWidth="1"/>
    <col min="14353" max="14353" width="4.42578125" style="6" customWidth="1"/>
    <col min="14354" max="14354" width="26.140625" style="6" customWidth="1"/>
    <col min="14355" max="14588" width="10.7109375" style="6"/>
    <col min="14589" max="14589" width="15.5703125" style="6" customWidth="1"/>
    <col min="14590" max="14590" width="70.7109375" style="6" bestFit="1" customWidth="1"/>
    <col min="14591" max="14601" width="4.28515625" style="6" customWidth="1"/>
    <col min="14602" max="14603" width="5.85546875" style="6" customWidth="1"/>
    <col min="14604" max="14604" width="16.42578125" style="6" customWidth="1"/>
    <col min="14605" max="14605" width="25.85546875" style="6" customWidth="1"/>
    <col min="14606" max="14606" width="7.140625" style="6" customWidth="1"/>
    <col min="14607" max="14607" width="5.42578125" style="6" customWidth="1"/>
    <col min="14608" max="14608" width="7.28515625" style="6" customWidth="1"/>
    <col min="14609" max="14609" width="4.42578125" style="6" customWidth="1"/>
    <col min="14610" max="14610" width="26.140625" style="6" customWidth="1"/>
    <col min="14611" max="14844" width="10.7109375" style="6"/>
    <col min="14845" max="14845" width="15.5703125" style="6" customWidth="1"/>
    <col min="14846" max="14846" width="70.7109375" style="6" bestFit="1" customWidth="1"/>
    <col min="14847" max="14857" width="4.28515625" style="6" customWidth="1"/>
    <col min="14858" max="14859" width="5.85546875" style="6" customWidth="1"/>
    <col min="14860" max="14860" width="16.42578125" style="6" customWidth="1"/>
    <col min="14861" max="14861" width="25.85546875" style="6" customWidth="1"/>
    <col min="14862" max="14862" width="7.140625" style="6" customWidth="1"/>
    <col min="14863" max="14863" width="5.42578125" style="6" customWidth="1"/>
    <col min="14864" max="14864" width="7.28515625" style="6" customWidth="1"/>
    <col min="14865" max="14865" width="4.42578125" style="6" customWidth="1"/>
    <col min="14866" max="14866" width="26.140625" style="6" customWidth="1"/>
    <col min="14867" max="15100" width="10.7109375" style="6"/>
    <col min="15101" max="15101" width="15.5703125" style="6" customWidth="1"/>
    <col min="15102" max="15102" width="70.7109375" style="6" bestFit="1" customWidth="1"/>
    <col min="15103" max="15113" width="4.28515625" style="6" customWidth="1"/>
    <col min="15114" max="15115" width="5.85546875" style="6" customWidth="1"/>
    <col min="15116" max="15116" width="16.42578125" style="6" customWidth="1"/>
    <col min="15117" max="15117" width="25.85546875" style="6" customWidth="1"/>
    <col min="15118" max="15118" width="7.140625" style="6" customWidth="1"/>
    <col min="15119" max="15119" width="5.42578125" style="6" customWidth="1"/>
    <col min="15120" max="15120" width="7.28515625" style="6" customWidth="1"/>
    <col min="15121" max="15121" width="4.42578125" style="6" customWidth="1"/>
    <col min="15122" max="15122" width="26.140625" style="6" customWidth="1"/>
    <col min="15123" max="15356" width="10.7109375" style="6"/>
    <col min="15357" max="15357" width="15.5703125" style="6" customWidth="1"/>
    <col min="15358" max="15358" width="70.7109375" style="6" bestFit="1" customWidth="1"/>
    <col min="15359" max="15369" width="4.28515625" style="6" customWidth="1"/>
    <col min="15370" max="15371" width="5.85546875" style="6" customWidth="1"/>
    <col min="15372" max="15372" width="16.42578125" style="6" customWidth="1"/>
    <col min="15373" max="15373" width="25.85546875" style="6" customWidth="1"/>
    <col min="15374" max="15374" width="7.140625" style="6" customWidth="1"/>
    <col min="15375" max="15375" width="5.42578125" style="6" customWidth="1"/>
    <col min="15376" max="15376" width="7.28515625" style="6" customWidth="1"/>
    <col min="15377" max="15377" width="4.42578125" style="6" customWidth="1"/>
    <col min="15378" max="15378" width="26.140625" style="6" customWidth="1"/>
    <col min="15379" max="15612" width="10.7109375" style="6"/>
    <col min="15613" max="15613" width="15.5703125" style="6" customWidth="1"/>
    <col min="15614" max="15614" width="70.7109375" style="6" bestFit="1" customWidth="1"/>
    <col min="15615" max="15625" width="4.28515625" style="6" customWidth="1"/>
    <col min="15626" max="15627" width="5.85546875" style="6" customWidth="1"/>
    <col min="15628" max="15628" width="16.42578125" style="6" customWidth="1"/>
    <col min="15629" max="15629" width="25.85546875" style="6" customWidth="1"/>
    <col min="15630" max="15630" width="7.140625" style="6" customWidth="1"/>
    <col min="15631" max="15631" width="5.42578125" style="6" customWidth="1"/>
    <col min="15632" max="15632" width="7.28515625" style="6" customWidth="1"/>
    <col min="15633" max="15633" width="4.42578125" style="6" customWidth="1"/>
    <col min="15634" max="15634" width="26.140625" style="6" customWidth="1"/>
    <col min="15635" max="15868" width="10.7109375" style="6"/>
    <col min="15869" max="15869" width="15.5703125" style="6" customWidth="1"/>
    <col min="15870" max="15870" width="70.7109375" style="6" bestFit="1" customWidth="1"/>
    <col min="15871" max="15881" width="4.28515625" style="6" customWidth="1"/>
    <col min="15882" max="15883" width="5.85546875" style="6" customWidth="1"/>
    <col min="15884" max="15884" width="16.42578125" style="6" customWidth="1"/>
    <col min="15885" max="15885" width="25.85546875" style="6" customWidth="1"/>
    <col min="15886" max="15886" width="7.140625" style="6" customWidth="1"/>
    <col min="15887" max="15887" width="5.42578125" style="6" customWidth="1"/>
    <col min="15888" max="15888" width="7.28515625" style="6" customWidth="1"/>
    <col min="15889" max="15889" width="4.42578125" style="6" customWidth="1"/>
    <col min="15890" max="15890" width="26.140625" style="6" customWidth="1"/>
    <col min="15891" max="16124" width="10.7109375" style="6"/>
    <col min="16125" max="16125" width="15.5703125" style="6" customWidth="1"/>
    <col min="16126" max="16126" width="70.7109375" style="6" bestFit="1" customWidth="1"/>
    <col min="16127" max="16137" width="4.28515625" style="6" customWidth="1"/>
    <col min="16138" max="16139" width="5.85546875" style="6" customWidth="1"/>
    <col min="16140" max="16140" width="16.42578125" style="6" customWidth="1"/>
    <col min="16141" max="16141" width="25.85546875" style="6" customWidth="1"/>
    <col min="16142" max="16142" width="7.140625" style="6" customWidth="1"/>
    <col min="16143" max="16143" width="5.42578125" style="6" customWidth="1"/>
    <col min="16144" max="16144" width="7.28515625" style="6" customWidth="1"/>
    <col min="16145" max="16145" width="4.42578125" style="6" customWidth="1"/>
    <col min="16146" max="16146" width="26.140625" style="6" customWidth="1"/>
    <col min="16147" max="16384" width="10.7109375" style="6"/>
  </cols>
  <sheetData>
    <row r="1" spans="1:18" ht="26.25" customHeight="1" x14ac:dyDescent="0.2">
      <c r="A1" s="745" t="s">
        <v>670</v>
      </c>
      <c r="B1" s="746"/>
      <c r="C1" s="746"/>
      <c r="D1" s="746"/>
      <c r="E1" s="746"/>
      <c r="F1" s="746"/>
      <c r="G1" s="746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2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1:18" ht="20.25" customHeight="1" x14ac:dyDescent="0.2">
      <c r="A3" s="7" t="s">
        <v>518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1:18" ht="21" customHeight="1" thickBot="1" x14ac:dyDescent="0.25">
      <c r="A4" s="8" t="s">
        <v>519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/>
    </row>
    <row r="5" spans="1:18" s="9" customFormat="1" ht="16.5" customHeight="1" thickTop="1" x14ac:dyDescent="0.25">
      <c r="A5" s="774" t="s">
        <v>520</v>
      </c>
      <c r="B5" s="772" t="s">
        <v>521</v>
      </c>
      <c r="C5" s="776" t="s">
        <v>522</v>
      </c>
      <c r="D5" s="777"/>
      <c r="E5" s="777"/>
      <c r="F5" s="777"/>
      <c r="G5" s="777"/>
      <c r="H5" s="778"/>
      <c r="I5" s="776" t="s">
        <v>523</v>
      </c>
      <c r="J5" s="777"/>
      <c r="K5" s="777"/>
      <c r="L5" s="777"/>
      <c r="M5" s="772" t="s">
        <v>524</v>
      </c>
      <c r="N5" s="772" t="s">
        <v>525</v>
      </c>
      <c r="O5" s="768" t="s">
        <v>526</v>
      </c>
      <c r="P5" s="768"/>
      <c r="Q5" s="769"/>
      <c r="R5" s="772" t="s">
        <v>528</v>
      </c>
    </row>
    <row r="6" spans="1:18" s="9" customFormat="1" ht="12.75" customHeight="1" x14ac:dyDescent="0.2">
      <c r="A6" s="775"/>
      <c r="B6" s="773"/>
      <c r="C6" s="10">
        <v>1</v>
      </c>
      <c r="D6" s="124">
        <v>2</v>
      </c>
      <c r="E6" s="124">
        <v>3</v>
      </c>
      <c r="F6" s="124">
        <v>4</v>
      </c>
      <c r="G6" s="124">
        <v>5</v>
      </c>
      <c r="H6" s="11">
        <v>6</v>
      </c>
      <c r="I6" s="10" t="s">
        <v>529</v>
      </c>
      <c r="J6" s="124" t="s">
        <v>530</v>
      </c>
      <c r="K6" s="124" t="s">
        <v>531</v>
      </c>
      <c r="L6" s="124" t="s">
        <v>650</v>
      </c>
      <c r="M6" s="773"/>
      <c r="N6" s="773"/>
      <c r="O6" s="770"/>
      <c r="P6" s="770"/>
      <c r="Q6" s="771"/>
      <c r="R6" s="773"/>
    </row>
    <row r="7" spans="1:18" s="12" customFormat="1" x14ac:dyDescent="0.25">
      <c r="A7" s="752" t="s">
        <v>532</v>
      </c>
      <c r="B7" s="753"/>
      <c r="C7" s="754"/>
      <c r="D7" s="755"/>
      <c r="E7" s="755"/>
      <c r="F7" s="755"/>
      <c r="G7" s="755"/>
      <c r="H7" s="756"/>
      <c r="I7" s="754"/>
      <c r="J7" s="755"/>
      <c r="K7" s="755"/>
      <c r="L7" s="755"/>
      <c r="M7" s="755"/>
      <c r="N7" s="756"/>
      <c r="O7" s="98"/>
      <c r="P7" s="46"/>
      <c r="Q7" s="46"/>
      <c r="R7" s="99"/>
    </row>
    <row r="8" spans="1:18" s="12" customFormat="1" ht="15.75" customHeight="1" x14ac:dyDescent="0.25">
      <c r="A8" s="13" t="s">
        <v>1</v>
      </c>
      <c r="B8" s="14" t="s">
        <v>2</v>
      </c>
      <c r="C8" s="15"/>
      <c r="D8" s="48"/>
      <c r="E8" s="48"/>
      <c r="F8" s="48"/>
      <c r="G8" s="48"/>
      <c r="H8" s="16"/>
      <c r="I8" s="17"/>
      <c r="J8" s="49">
        <v>2</v>
      </c>
      <c r="K8" s="49"/>
      <c r="L8" s="50"/>
      <c r="M8" s="18">
        <v>0</v>
      </c>
      <c r="N8" s="18" t="s">
        <v>534</v>
      </c>
      <c r="O8" s="76"/>
      <c r="P8" s="19"/>
      <c r="Q8" s="442"/>
      <c r="R8" s="58" t="s">
        <v>4</v>
      </c>
    </row>
    <row r="9" spans="1:18" s="12" customFormat="1" x14ac:dyDescent="0.25">
      <c r="A9" s="125"/>
      <c r="B9" s="553" t="s">
        <v>535</v>
      </c>
      <c r="C9" s="15"/>
      <c r="D9" s="48"/>
      <c r="E9" s="48"/>
      <c r="F9" s="48"/>
      <c r="G9" s="48"/>
      <c r="H9" s="16"/>
      <c r="I9" s="17"/>
      <c r="J9" s="49"/>
      <c r="K9" s="49"/>
      <c r="L9" s="50"/>
      <c r="M9" s="18"/>
      <c r="N9" s="18"/>
      <c r="O9" s="76"/>
      <c r="P9" s="19"/>
      <c r="Q9" s="442"/>
      <c r="R9" s="58"/>
    </row>
    <row r="10" spans="1:18" s="12" customFormat="1" x14ac:dyDescent="0.25">
      <c r="A10" s="612" t="s">
        <v>5</v>
      </c>
      <c r="B10" s="613" t="s">
        <v>536</v>
      </c>
      <c r="C10" s="554"/>
      <c r="D10" s="555"/>
      <c r="E10" s="555"/>
      <c r="F10" s="555"/>
      <c r="G10" s="555"/>
      <c r="H10" s="556"/>
      <c r="I10" s="554"/>
      <c r="J10" s="555">
        <v>2</v>
      </c>
      <c r="K10" s="555"/>
      <c r="L10" s="557"/>
      <c r="M10" s="558">
        <v>0</v>
      </c>
      <c r="N10" s="558" t="s">
        <v>534</v>
      </c>
      <c r="O10" s="559"/>
      <c r="P10" s="558"/>
      <c r="Q10" s="560"/>
      <c r="R10" s="561" t="s">
        <v>137</v>
      </c>
    </row>
    <row r="11" spans="1:18" s="12" customFormat="1" x14ac:dyDescent="0.25">
      <c r="A11" s="562" t="s">
        <v>6</v>
      </c>
      <c r="B11" s="563" t="s">
        <v>537</v>
      </c>
      <c r="C11" s="564"/>
      <c r="D11" s="565"/>
      <c r="E11" s="565"/>
      <c r="F11" s="565"/>
      <c r="G11" s="565"/>
      <c r="H11" s="566"/>
      <c r="I11" s="564"/>
      <c r="J11" s="565">
        <v>2</v>
      </c>
      <c r="K11" s="565"/>
      <c r="L11" s="567"/>
      <c r="M11" s="568">
        <v>0</v>
      </c>
      <c r="N11" s="568" t="s">
        <v>534</v>
      </c>
      <c r="O11" s="569"/>
      <c r="P11" s="568"/>
      <c r="Q11" s="570"/>
      <c r="R11" s="571" t="s">
        <v>138</v>
      </c>
    </row>
    <row r="12" spans="1:18" s="12" customFormat="1" x14ac:dyDescent="0.25">
      <c r="A12" s="740" t="s">
        <v>538</v>
      </c>
      <c r="B12" s="741"/>
      <c r="C12" s="20">
        <f t="shared" ref="C12:H12" si="0">SUMIF(C8:C11,"=x",$I8:$I11)+SUMIF(C8:C11,"=x",$J8:$J11)+SUMIF(C8:C11,"=x",$K8:$K11)</f>
        <v>0</v>
      </c>
      <c r="D12" s="91">
        <f t="shared" si="0"/>
        <v>0</v>
      </c>
      <c r="E12" s="91">
        <f t="shared" si="0"/>
        <v>0</v>
      </c>
      <c r="F12" s="91">
        <f t="shared" si="0"/>
        <v>0</v>
      </c>
      <c r="G12" s="91">
        <f t="shared" si="0"/>
        <v>0</v>
      </c>
      <c r="H12" s="21">
        <f t="shared" si="0"/>
        <v>0</v>
      </c>
      <c r="I12" s="742">
        <v>4</v>
      </c>
      <c r="J12" s="743"/>
      <c r="K12" s="743"/>
      <c r="L12" s="743"/>
      <c r="M12" s="743"/>
      <c r="N12" s="744"/>
      <c r="O12" s="92"/>
      <c r="P12" s="527"/>
      <c r="Q12" s="527"/>
      <c r="R12" s="129"/>
    </row>
    <row r="13" spans="1:18" s="12" customFormat="1" x14ac:dyDescent="0.25">
      <c r="A13" s="733" t="s">
        <v>539</v>
      </c>
      <c r="B13" s="734"/>
      <c r="C13" s="22">
        <f t="shared" ref="C13:H13" si="1">SUMIF(C8:C11,"=x",$M8:$M11)</f>
        <v>0</v>
      </c>
      <c r="D13" s="117">
        <f t="shared" si="1"/>
        <v>0</v>
      </c>
      <c r="E13" s="117">
        <f t="shared" si="1"/>
        <v>0</v>
      </c>
      <c r="F13" s="117">
        <f t="shared" si="1"/>
        <v>0</v>
      </c>
      <c r="G13" s="117">
        <f t="shared" si="1"/>
        <v>0</v>
      </c>
      <c r="H13" s="23">
        <f t="shared" si="1"/>
        <v>0</v>
      </c>
      <c r="I13" s="735"/>
      <c r="J13" s="736"/>
      <c r="K13" s="736"/>
      <c r="L13" s="736"/>
      <c r="M13" s="736"/>
      <c r="N13" s="737"/>
      <c r="O13" s="94"/>
      <c r="P13" s="527"/>
      <c r="Q13" s="527"/>
      <c r="R13" s="129"/>
    </row>
    <row r="14" spans="1:18" s="12" customFormat="1" x14ac:dyDescent="0.25">
      <c r="A14" s="747" t="s">
        <v>540</v>
      </c>
      <c r="B14" s="748"/>
      <c r="C14" s="24">
        <f t="shared" ref="C14:H14" si="2">SUMPRODUCT(--(C8:C11="x"),--($N8:$N11="K"))</f>
        <v>0</v>
      </c>
      <c r="D14" s="95">
        <f t="shared" si="2"/>
        <v>0</v>
      </c>
      <c r="E14" s="95">
        <f t="shared" si="2"/>
        <v>0</v>
      </c>
      <c r="F14" s="95">
        <f t="shared" si="2"/>
        <v>0</v>
      </c>
      <c r="G14" s="95">
        <f t="shared" si="2"/>
        <v>0</v>
      </c>
      <c r="H14" s="25">
        <f t="shared" si="2"/>
        <v>0</v>
      </c>
      <c r="I14" s="749"/>
      <c r="J14" s="750"/>
      <c r="K14" s="750"/>
      <c r="L14" s="750"/>
      <c r="M14" s="750"/>
      <c r="N14" s="751"/>
      <c r="O14" s="96"/>
      <c r="P14" s="527"/>
      <c r="Q14" s="527"/>
      <c r="R14" s="129"/>
    </row>
    <row r="15" spans="1:18" s="12" customFormat="1" x14ac:dyDescent="0.25">
      <c r="A15" s="752" t="s">
        <v>541</v>
      </c>
      <c r="B15" s="753"/>
      <c r="C15" s="754"/>
      <c r="D15" s="755"/>
      <c r="E15" s="755"/>
      <c r="F15" s="755"/>
      <c r="G15" s="755"/>
      <c r="H15" s="756"/>
      <c r="I15" s="754"/>
      <c r="J15" s="755"/>
      <c r="K15" s="755"/>
      <c r="L15" s="755"/>
      <c r="M15" s="755"/>
      <c r="N15" s="756"/>
      <c r="O15" s="98"/>
      <c r="P15" s="46"/>
      <c r="Q15" s="46"/>
      <c r="R15" s="99"/>
    </row>
    <row r="16" spans="1:18" s="12" customFormat="1" x14ac:dyDescent="0.25">
      <c r="A16" s="26" t="s">
        <v>542</v>
      </c>
      <c r="B16" s="97"/>
      <c r="C16" s="27"/>
      <c r="D16" s="98"/>
      <c r="E16" s="98"/>
      <c r="F16" s="98"/>
      <c r="G16" s="98"/>
      <c r="H16" s="99"/>
      <c r="I16" s="27"/>
      <c r="J16" s="98"/>
      <c r="K16" s="98"/>
      <c r="L16" s="98"/>
      <c r="M16" s="98"/>
      <c r="N16" s="99"/>
      <c r="O16" s="98"/>
      <c r="P16" s="46"/>
      <c r="Q16" s="528"/>
      <c r="R16" s="102"/>
    </row>
    <row r="17" spans="1:18" s="12" customFormat="1" x14ac:dyDescent="0.25">
      <c r="A17" s="87" t="s">
        <v>139</v>
      </c>
      <c r="B17" s="87" t="s">
        <v>7</v>
      </c>
      <c r="C17" s="17" t="s">
        <v>533</v>
      </c>
      <c r="D17" s="49"/>
      <c r="E17" s="49"/>
      <c r="F17" s="49"/>
      <c r="G17" s="49"/>
      <c r="H17" s="39"/>
      <c r="I17" s="17">
        <v>2</v>
      </c>
      <c r="J17" s="49"/>
      <c r="K17" s="49"/>
      <c r="L17" s="50"/>
      <c r="M17" s="18">
        <v>3</v>
      </c>
      <c r="N17" s="18" t="s">
        <v>543</v>
      </c>
      <c r="O17" s="76"/>
      <c r="P17" s="18"/>
      <c r="Q17" s="442"/>
      <c r="R17" s="80" t="s">
        <v>8</v>
      </c>
    </row>
    <row r="18" spans="1:18" s="12" customFormat="1" x14ac:dyDescent="0.25">
      <c r="A18" s="38" t="s">
        <v>9</v>
      </c>
      <c r="B18" s="130" t="s">
        <v>7</v>
      </c>
      <c r="C18" s="17" t="s">
        <v>533</v>
      </c>
      <c r="D18" s="49"/>
      <c r="E18" s="49"/>
      <c r="F18" s="49"/>
      <c r="G18" s="49"/>
      <c r="H18" s="39"/>
      <c r="I18" s="17"/>
      <c r="J18" s="49">
        <v>1</v>
      </c>
      <c r="K18" s="49"/>
      <c r="L18" s="50"/>
      <c r="M18" s="18">
        <v>2</v>
      </c>
      <c r="N18" s="18" t="s">
        <v>543</v>
      </c>
      <c r="O18" s="31"/>
      <c r="P18" s="160"/>
      <c r="Q18" s="32"/>
      <c r="R18" s="80" t="s">
        <v>8</v>
      </c>
    </row>
    <row r="19" spans="1:18" s="12" customFormat="1" x14ac:dyDescent="0.25">
      <c r="A19" s="38" t="s">
        <v>10</v>
      </c>
      <c r="B19" s="130" t="s">
        <v>11</v>
      </c>
      <c r="C19" s="17"/>
      <c r="D19" s="49" t="s">
        <v>533</v>
      </c>
      <c r="E19" s="49"/>
      <c r="F19" s="49"/>
      <c r="G19" s="49"/>
      <c r="H19" s="39"/>
      <c r="I19" s="17">
        <v>2</v>
      </c>
      <c r="J19" s="49"/>
      <c r="K19" s="49"/>
      <c r="L19" s="50"/>
      <c r="M19" s="18">
        <v>3</v>
      </c>
      <c r="N19" s="18" t="s">
        <v>544</v>
      </c>
      <c r="O19" s="76"/>
      <c r="P19" s="18"/>
      <c r="Q19" s="154"/>
      <c r="R19" s="80" t="s">
        <v>140</v>
      </c>
    </row>
    <row r="20" spans="1:18" s="12" customFormat="1" x14ac:dyDescent="0.25">
      <c r="A20" s="38" t="s">
        <v>141</v>
      </c>
      <c r="B20" s="74" t="s">
        <v>142</v>
      </c>
      <c r="C20" s="17" t="s">
        <v>533</v>
      </c>
      <c r="D20" s="49"/>
      <c r="E20" s="49"/>
      <c r="F20" s="49"/>
      <c r="G20" s="49"/>
      <c r="H20" s="39"/>
      <c r="I20" s="17">
        <v>2</v>
      </c>
      <c r="J20" s="49"/>
      <c r="K20" s="49"/>
      <c r="L20" s="50"/>
      <c r="M20" s="18">
        <v>3</v>
      </c>
      <c r="N20" s="18" t="s">
        <v>543</v>
      </c>
      <c r="O20" s="76"/>
      <c r="P20" s="35"/>
      <c r="Q20" s="32"/>
      <c r="R20" s="80" t="s">
        <v>36</v>
      </c>
    </row>
    <row r="21" spans="1:18" s="12" customFormat="1" x14ac:dyDescent="0.25">
      <c r="A21" s="740" t="s">
        <v>538</v>
      </c>
      <c r="B21" s="741"/>
      <c r="C21" s="20">
        <f t="shared" ref="C21:H21" si="3">SUMIF(C17:C20,"=x",$I17:$I20)+SUMIF(C17:C20,"=x",$J17:$J20)+SUMIF(C17:C20,"=x",$K17:$K20)</f>
        <v>5</v>
      </c>
      <c r="D21" s="91">
        <f t="shared" si="3"/>
        <v>2</v>
      </c>
      <c r="E21" s="91">
        <f t="shared" si="3"/>
        <v>0</v>
      </c>
      <c r="F21" s="91">
        <f t="shared" si="3"/>
        <v>0</v>
      </c>
      <c r="G21" s="91">
        <f t="shared" si="3"/>
        <v>0</v>
      </c>
      <c r="H21" s="21">
        <f t="shared" si="3"/>
        <v>0</v>
      </c>
      <c r="I21" s="742">
        <f>SUM(C21:H21)</f>
        <v>7</v>
      </c>
      <c r="J21" s="743"/>
      <c r="K21" s="743"/>
      <c r="L21" s="743"/>
      <c r="M21" s="743"/>
      <c r="N21" s="744"/>
      <c r="O21" s="92"/>
      <c r="P21" s="527"/>
      <c r="Q21" s="527"/>
      <c r="R21" s="129"/>
    </row>
    <row r="22" spans="1:18" s="12" customFormat="1" x14ac:dyDescent="0.25">
      <c r="A22" s="733" t="s">
        <v>539</v>
      </c>
      <c r="B22" s="734"/>
      <c r="C22" s="22">
        <f t="shared" ref="C22:H22" si="4">SUMIF(C17:C20,"=x",$M17:$M20)</f>
        <v>8</v>
      </c>
      <c r="D22" s="117">
        <f t="shared" si="4"/>
        <v>3</v>
      </c>
      <c r="E22" s="117">
        <f t="shared" si="4"/>
        <v>0</v>
      </c>
      <c r="F22" s="117">
        <f t="shared" si="4"/>
        <v>0</v>
      </c>
      <c r="G22" s="117">
        <f t="shared" si="4"/>
        <v>0</v>
      </c>
      <c r="H22" s="23">
        <f t="shared" si="4"/>
        <v>0</v>
      </c>
      <c r="I22" s="735">
        <f>SUM(C22:H22)</f>
        <v>11</v>
      </c>
      <c r="J22" s="736"/>
      <c r="K22" s="736"/>
      <c r="L22" s="736"/>
      <c r="M22" s="736"/>
      <c r="N22" s="737"/>
      <c r="O22" s="94"/>
      <c r="P22" s="527"/>
      <c r="Q22" s="527"/>
      <c r="R22" s="129"/>
    </row>
    <row r="23" spans="1:18" s="12" customFormat="1" x14ac:dyDescent="0.25">
      <c r="A23" s="747" t="s">
        <v>540</v>
      </c>
      <c r="B23" s="748"/>
      <c r="C23" s="24">
        <f t="array" ref="C23">SUMPRODUCT(--(C17:C20="x"),--($N17:$N20="K(5)"))</f>
        <v>0</v>
      </c>
      <c r="D23" s="95">
        <f t="array" ref="D23">SUMPRODUCT(--(D17:D20="x"),--($N17:$N20="K(5)"))</f>
        <v>1</v>
      </c>
      <c r="E23" s="95">
        <f t="array" ref="E23">SUMPRODUCT(--(E17:E20="x"),--($N17:$N20="K(5)"))</f>
        <v>0</v>
      </c>
      <c r="F23" s="95">
        <f t="array" ref="F23">SUMPRODUCT(--(F17:F20="x"),--($N17:$N20="K(5)"))</f>
        <v>0</v>
      </c>
      <c r="G23" s="95">
        <f t="array" ref="G23">SUMPRODUCT(--(G17:G20="x"),--($N17:$N20="K(5)"))</f>
        <v>0</v>
      </c>
      <c r="H23" s="25">
        <f t="array" ref="H23">SUMPRODUCT(--(H17:H20="x"),--($N17:$N20="K(5)"))</f>
        <v>0</v>
      </c>
      <c r="I23" s="749">
        <f>SUM(C23:H23)</f>
        <v>1</v>
      </c>
      <c r="J23" s="750"/>
      <c r="K23" s="750"/>
      <c r="L23" s="750"/>
      <c r="M23" s="750"/>
      <c r="N23" s="751"/>
      <c r="O23" s="96"/>
      <c r="P23" s="527"/>
      <c r="Q23" s="527"/>
      <c r="R23" s="129"/>
    </row>
    <row r="24" spans="1:18" s="12" customFormat="1" x14ac:dyDescent="0.25">
      <c r="A24" s="26" t="s">
        <v>545</v>
      </c>
      <c r="B24" s="97"/>
      <c r="C24" s="27"/>
      <c r="D24" s="98"/>
      <c r="E24" s="98"/>
      <c r="F24" s="98"/>
      <c r="G24" s="98"/>
      <c r="H24" s="99"/>
      <c r="I24" s="27"/>
      <c r="J24" s="98"/>
      <c r="K24" s="98"/>
      <c r="L24" s="98"/>
      <c r="M24" s="98"/>
      <c r="N24" s="99"/>
      <c r="O24" s="98"/>
      <c r="P24" s="46"/>
      <c r="Q24" s="528"/>
      <c r="R24" s="102"/>
    </row>
    <row r="25" spans="1:18" s="12" customFormat="1" ht="19.5" customHeight="1" x14ac:dyDescent="0.25">
      <c r="A25" s="33" t="s">
        <v>583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00"/>
      <c r="N25" s="101"/>
      <c r="O25" s="100"/>
      <c r="P25" s="46"/>
      <c r="Q25" s="528"/>
      <c r="R25" s="102"/>
    </row>
    <row r="26" spans="1:18" s="12" customFormat="1" x14ac:dyDescent="0.25">
      <c r="A26" s="757" t="s">
        <v>546</v>
      </c>
      <c r="B26" s="758"/>
      <c r="C26" s="758"/>
      <c r="D26" s="758"/>
      <c r="E26" s="758"/>
      <c r="F26" s="758"/>
      <c r="G26" s="758"/>
      <c r="H26" s="758"/>
      <c r="I26" s="758"/>
      <c r="J26" s="758"/>
      <c r="K26" s="758"/>
      <c r="L26" s="758"/>
      <c r="M26" s="530"/>
      <c r="N26" s="531"/>
      <c r="O26" s="530"/>
      <c r="P26" s="29"/>
      <c r="Q26" s="614"/>
      <c r="R26" s="552"/>
    </row>
    <row r="27" spans="1:18" s="12" customFormat="1" ht="12.75" customHeight="1" x14ac:dyDescent="0.25">
      <c r="A27" s="28" t="s">
        <v>12</v>
      </c>
      <c r="B27" s="34" t="s">
        <v>13</v>
      </c>
      <c r="C27" s="15"/>
      <c r="D27" s="48" t="s">
        <v>533</v>
      </c>
      <c r="E27" s="48"/>
      <c r="F27" s="48"/>
      <c r="G27" s="48"/>
      <c r="H27" s="16"/>
      <c r="I27" s="17">
        <v>2</v>
      </c>
      <c r="J27" s="49"/>
      <c r="K27" s="49"/>
      <c r="L27" s="50"/>
      <c r="M27" s="18">
        <v>3</v>
      </c>
      <c r="N27" s="18" t="s">
        <v>544</v>
      </c>
      <c r="O27" s="533" t="s">
        <v>3</v>
      </c>
      <c r="P27" s="160" t="s">
        <v>14</v>
      </c>
      <c r="Q27" s="541" t="s">
        <v>15</v>
      </c>
      <c r="R27" s="80" t="s">
        <v>30</v>
      </c>
    </row>
    <row r="28" spans="1:18" s="12" customFormat="1" ht="12.75" customHeight="1" x14ac:dyDescent="0.25">
      <c r="A28" s="14" t="s">
        <v>14</v>
      </c>
      <c r="B28" s="37" t="s">
        <v>15</v>
      </c>
      <c r="C28" s="15"/>
      <c r="D28" s="48" t="s">
        <v>533</v>
      </c>
      <c r="E28" s="48"/>
      <c r="F28" s="48"/>
      <c r="G28" s="48"/>
      <c r="H28" s="16"/>
      <c r="I28" s="17"/>
      <c r="J28" s="49">
        <v>2</v>
      </c>
      <c r="K28" s="49"/>
      <c r="L28" s="50"/>
      <c r="M28" s="18">
        <v>3</v>
      </c>
      <c r="N28" s="18" t="s">
        <v>543</v>
      </c>
      <c r="O28" s="484"/>
      <c r="P28" s="18"/>
      <c r="Q28" s="352"/>
      <c r="R28" s="80" t="s">
        <v>30</v>
      </c>
    </row>
    <row r="29" spans="1:18" s="12" customFormat="1" ht="12.75" customHeight="1" x14ac:dyDescent="0.25">
      <c r="A29" s="38" t="s">
        <v>16</v>
      </c>
      <c r="B29" s="30" t="s">
        <v>17</v>
      </c>
      <c r="C29" s="15"/>
      <c r="D29" s="48" t="s">
        <v>533</v>
      </c>
      <c r="E29" s="48"/>
      <c r="F29" s="48"/>
      <c r="G29" s="48"/>
      <c r="H29" s="16"/>
      <c r="I29" s="17"/>
      <c r="J29" s="49">
        <v>2</v>
      </c>
      <c r="K29" s="49"/>
      <c r="L29" s="50"/>
      <c r="M29" s="18">
        <v>3</v>
      </c>
      <c r="N29" s="18" t="s">
        <v>543</v>
      </c>
      <c r="O29" s="484"/>
      <c r="P29" s="18"/>
      <c r="Q29" s="154"/>
      <c r="R29" s="80" t="s">
        <v>137</v>
      </c>
    </row>
    <row r="30" spans="1:18" s="12" customFormat="1" ht="12.75" customHeight="1" x14ac:dyDescent="0.25">
      <c r="A30" s="38" t="s">
        <v>18</v>
      </c>
      <c r="B30" s="37" t="s">
        <v>19</v>
      </c>
      <c r="C30" s="15"/>
      <c r="D30" s="48"/>
      <c r="E30" s="48" t="s">
        <v>533</v>
      </c>
      <c r="F30" s="48"/>
      <c r="G30" s="48"/>
      <c r="H30" s="16"/>
      <c r="I30" s="17">
        <v>3</v>
      </c>
      <c r="J30" s="49"/>
      <c r="K30" s="49"/>
      <c r="L30" s="50"/>
      <c r="M30" s="18">
        <v>4</v>
      </c>
      <c r="N30" s="18" t="s">
        <v>544</v>
      </c>
      <c r="O30" s="533" t="s">
        <v>3</v>
      </c>
      <c r="P30" s="160" t="s">
        <v>20</v>
      </c>
      <c r="Q30" s="32" t="s">
        <v>547</v>
      </c>
      <c r="R30" s="80" t="s">
        <v>144</v>
      </c>
    </row>
    <row r="31" spans="1:18" s="12" customFormat="1" ht="12.75" customHeight="1" x14ac:dyDescent="0.25">
      <c r="A31" s="14" t="s">
        <v>21</v>
      </c>
      <c r="B31" s="37" t="s">
        <v>19</v>
      </c>
      <c r="C31" s="15"/>
      <c r="D31" s="48"/>
      <c r="E31" s="48" t="s">
        <v>533</v>
      </c>
      <c r="F31" s="48"/>
      <c r="G31" s="48"/>
      <c r="H31" s="16"/>
      <c r="I31" s="17"/>
      <c r="J31" s="49">
        <v>1</v>
      </c>
      <c r="K31" s="49"/>
      <c r="L31" s="50"/>
      <c r="M31" s="18">
        <v>2</v>
      </c>
      <c r="N31" s="18" t="s">
        <v>543</v>
      </c>
      <c r="O31" s="484"/>
      <c r="P31" s="18"/>
      <c r="Q31" s="352"/>
      <c r="R31" s="80" t="s">
        <v>143</v>
      </c>
    </row>
    <row r="32" spans="1:18" s="12" customFormat="1" ht="12.75" customHeight="1" x14ac:dyDescent="0.25">
      <c r="A32" s="757" t="s">
        <v>548</v>
      </c>
      <c r="B32" s="758"/>
      <c r="C32" s="758"/>
      <c r="D32" s="758"/>
      <c r="E32" s="758"/>
      <c r="F32" s="758"/>
      <c r="G32" s="758"/>
      <c r="H32" s="758"/>
      <c r="I32" s="758"/>
      <c r="J32" s="758"/>
      <c r="K32" s="758"/>
      <c r="L32" s="758"/>
      <c r="M32" s="29"/>
      <c r="N32" s="29"/>
      <c r="O32" s="463"/>
      <c r="P32" s="29"/>
      <c r="Q32" s="548"/>
      <c r="R32" s="56"/>
    </row>
    <row r="33" spans="1:18" s="12" customFormat="1" ht="12.75" customHeight="1" x14ac:dyDescent="0.25">
      <c r="A33" s="28" t="s">
        <v>12</v>
      </c>
      <c r="B33" s="34" t="s">
        <v>13</v>
      </c>
      <c r="C33" s="15"/>
      <c r="D33" s="48" t="s">
        <v>533</v>
      </c>
      <c r="E33" s="48"/>
      <c r="F33" s="48"/>
      <c r="G33" s="48"/>
      <c r="H33" s="16"/>
      <c r="I33" s="17">
        <v>2</v>
      </c>
      <c r="J33" s="49"/>
      <c r="K33" s="49"/>
      <c r="L33" s="50"/>
      <c r="M33" s="18">
        <v>3</v>
      </c>
      <c r="N33" s="18" t="s">
        <v>544</v>
      </c>
      <c r="O33" s="533" t="s">
        <v>3</v>
      </c>
      <c r="P33" s="160" t="s">
        <v>14</v>
      </c>
      <c r="Q33" s="541" t="s">
        <v>15</v>
      </c>
      <c r="R33" s="80" t="s">
        <v>30</v>
      </c>
    </row>
    <row r="34" spans="1:18" s="12" customFormat="1" ht="12.75" customHeight="1" x14ac:dyDescent="0.25">
      <c r="A34" s="14" t="s">
        <v>14</v>
      </c>
      <c r="B34" s="37" t="s">
        <v>15</v>
      </c>
      <c r="C34" s="15"/>
      <c r="D34" s="48" t="s">
        <v>533</v>
      </c>
      <c r="E34" s="48"/>
      <c r="F34" s="48"/>
      <c r="G34" s="48"/>
      <c r="H34" s="16"/>
      <c r="I34" s="17"/>
      <c r="J34" s="49">
        <v>2</v>
      </c>
      <c r="K34" s="49"/>
      <c r="L34" s="50"/>
      <c r="M34" s="18">
        <v>3</v>
      </c>
      <c r="N34" s="18" t="s">
        <v>543</v>
      </c>
      <c r="O34" s="484"/>
      <c r="P34" s="18"/>
      <c r="Q34" s="352"/>
      <c r="R34" s="80" t="s">
        <v>30</v>
      </c>
    </row>
    <row r="35" spans="1:18" s="12" customFormat="1" ht="12.75" customHeight="1" x14ac:dyDescent="0.25">
      <c r="A35" s="38" t="s">
        <v>16</v>
      </c>
      <c r="B35" s="30" t="s">
        <v>17</v>
      </c>
      <c r="C35" s="15"/>
      <c r="D35" s="48" t="s">
        <v>533</v>
      </c>
      <c r="E35" s="48"/>
      <c r="F35" s="48"/>
      <c r="G35" s="48"/>
      <c r="H35" s="16"/>
      <c r="I35" s="17"/>
      <c r="J35" s="49">
        <v>2</v>
      </c>
      <c r="K35" s="49"/>
      <c r="L35" s="50"/>
      <c r="M35" s="18">
        <v>3</v>
      </c>
      <c r="N35" s="18" t="s">
        <v>543</v>
      </c>
      <c r="O35" s="484"/>
      <c r="P35" s="18"/>
      <c r="Q35" s="352"/>
      <c r="R35" s="80" t="s">
        <v>137</v>
      </c>
    </row>
    <row r="36" spans="1:18" s="12" customFormat="1" ht="12.75" customHeight="1" x14ac:dyDescent="0.25">
      <c r="A36" s="38" t="s">
        <v>18</v>
      </c>
      <c r="B36" s="37" t="s">
        <v>19</v>
      </c>
      <c r="C36" s="15"/>
      <c r="D36" s="48"/>
      <c r="E36" s="48" t="s">
        <v>533</v>
      </c>
      <c r="F36" s="48"/>
      <c r="G36" s="48"/>
      <c r="H36" s="16"/>
      <c r="I36" s="17">
        <v>3</v>
      </c>
      <c r="J36" s="49"/>
      <c r="K36" s="49"/>
      <c r="L36" s="50"/>
      <c r="M36" s="18">
        <v>4</v>
      </c>
      <c r="N36" s="18" t="s">
        <v>544</v>
      </c>
      <c r="O36" s="533" t="s">
        <v>3</v>
      </c>
      <c r="P36" s="160" t="s">
        <v>20</v>
      </c>
      <c r="Q36" s="32" t="s">
        <v>547</v>
      </c>
      <c r="R36" s="80" t="s">
        <v>144</v>
      </c>
    </row>
    <row r="37" spans="1:18" s="12" customFormat="1" ht="12.75" customHeight="1" x14ac:dyDescent="0.25">
      <c r="A37" s="14" t="s">
        <v>21</v>
      </c>
      <c r="B37" s="37" t="s">
        <v>19</v>
      </c>
      <c r="C37" s="15"/>
      <c r="D37" s="48"/>
      <c r="E37" s="48" t="s">
        <v>533</v>
      </c>
      <c r="F37" s="48"/>
      <c r="G37" s="48"/>
      <c r="H37" s="16"/>
      <c r="I37" s="17"/>
      <c r="J37" s="49">
        <v>1</v>
      </c>
      <c r="K37" s="49"/>
      <c r="L37" s="50"/>
      <c r="M37" s="18">
        <v>2</v>
      </c>
      <c r="N37" s="18" t="s">
        <v>543</v>
      </c>
      <c r="O37" s="76"/>
      <c r="P37" s="18"/>
      <c r="Q37" s="352"/>
      <c r="R37" s="80" t="s">
        <v>143</v>
      </c>
    </row>
    <row r="38" spans="1:18" s="12" customFormat="1" ht="12.75" customHeight="1" x14ac:dyDescent="0.25">
      <c r="A38" s="757" t="s">
        <v>549</v>
      </c>
      <c r="B38" s="758"/>
      <c r="C38" s="758"/>
      <c r="D38" s="758"/>
      <c r="E38" s="758"/>
      <c r="F38" s="758"/>
      <c r="G38" s="758"/>
      <c r="H38" s="758"/>
      <c r="I38" s="758"/>
      <c r="J38" s="758"/>
      <c r="K38" s="758"/>
      <c r="L38" s="758"/>
      <c r="M38" s="29"/>
      <c r="N38" s="29"/>
      <c r="O38" s="70"/>
      <c r="P38" s="29"/>
      <c r="Q38" s="548"/>
      <c r="R38" s="56"/>
    </row>
    <row r="39" spans="1:18" s="12" customFormat="1" ht="12.75" customHeight="1" x14ac:dyDescent="0.25">
      <c r="A39" s="14" t="s">
        <v>22</v>
      </c>
      <c r="B39" s="133" t="s">
        <v>550</v>
      </c>
      <c r="C39" s="15"/>
      <c r="D39" s="48" t="s">
        <v>533</v>
      </c>
      <c r="E39" s="48"/>
      <c r="F39" s="48"/>
      <c r="G39" s="48"/>
      <c r="H39" s="16"/>
      <c r="I39" s="17"/>
      <c r="J39" s="49">
        <v>2</v>
      </c>
      <c r="K39" s="49"/>
      <c r="L39" s="50"/>
      <c r="M39" s="18">
        <v>3</v>
      </c>
      <c r="N39" s="18" t="s">
        <v>543</v>
      </c>
      <c r="O39" s="76"/>
      <c r="P39" s="18"/>
      <c r="Q39" s="352"/>
      <c r="R39" s="80" t="s">
        <v>246</v>
      </c>
    </row>
    <row r="40" spans="1:18" s="12" customFormat="1" ht="12.75" customHeight="1" x14ac:dyDescent="0.25">
      <c r="A40" s="38" t="s">
        <v>23</v>
      </c>
      <c r="B40" s="133" t="s">
        <v>24</v>
      </c>
      <c r="C40" s="15"/>
      <c r="D40" s="49"/>
      <c r="E40" s="49" t="s">
        <v>533</v>
      </c>
      <c r="F40" s="48"/>
      <c r="G40" s="48"/>
      <c r="H40" s="16"/>
      <c r="I40" s="17"/>
      <c r="J40" s="49">
        <v>2</v>
      </c>
      <c r="K40" s="49"/>
      <c r="L40" s="50"/>
      <c r="M40" s="18">
        <v>3</v>
      </c>
      <c r="N40" s="18" t="s">
        <v>543</v>
      </c>
      <c r="O40" s="76"/>
      <c r="P40" s="18"/>
      <c r="Q40" s="352"/>
      <c r="R40" s="80" t="s">
        <v>247</v>
      </c>
    </row>
    <row r="41" spans="1:18" s="12" customFormat="1" ht="12.75" customHeight="1" x14ac:dyDescent="0.25">
      <c r="A41" s="38" t="s">
        <v>248</v>
      </c>
      <c r="B41" s="74" t="s">
        <v>25</v>
      </c>
      <c r="C41" s="17"/>
      <c r="D41" s="49" t="s">
        <v>533</v>
      </c>
      <c r="E41" s="49"/>
      <c r="F41" s="49"/>
      <c r="G41" s="49"/>
      <c r="H41" s="39"/>
      <c r="I41" s="17">
        <v>2</v>
      </c>
      <c r="J41" s="49"/>
      <c r="K41" s="49"/>
      <c r="L41" s="50"/>
      <c r="M41" s="18">
        <v>3</v>
      </c>
      <c r="N41" s="18" t="s">
        <v>544</v>
      </c>
      <c r="O41" s="76"/>
      <c r="P41" s="18"/>
      <c r="Q41" s="352"/>
      <c r="R41" s="80" t="s">
        <v>247</v>
      </c>
    </row>
    <row r="42" spans="1:18" s="12" customFormat="1" ht="12.75" customHeight="1" x14ac:dyDescent="0.25">
      <c r="A42" s="28" t="s">
        <v>26</v>
      </c>
      <c r="B42" s="34" t="s">
        <v>27</v>
      </c>
      <c r="C42" s="15"/>
      <c r="D42" s="48"/>
      <c r="E42" s="48"/>
      <c r="F42" s="48" t="s">
        <v>533</v>
      </c>
      <c r="G42" s="48"/>
      <c r="H42" s="16"/>
      <c r="I42" s="17"/>
      <c r="J42" s="49">
        <v>2</v>
      </c>
      <c r="K42" s="49"/>
      <c r="L42" s="50"/>
      <c r="M42" s="18">
        <v>3</v>
      </c>
      <c r="N42" s="18" t="s">
        <v>543</v>
      </c>
      <c r="O42" s="76"/>
      <c r="P42" s="18"/>
      <c r="Q42" s="352"/>
      <c r="R42" s="80" t="s">
        <v>28</v>
      </c>
    </row>
    <row r="43" spans="1:18" s="12" customFormat="1" ht="12.75" customHeight="1" x14ac:dyDescent="0.25">
      <c r="A43" s="28"/>
      <c r="B43" s="34" t="s">
        <v>551</v>
      </c>
      <c r="C43" s="15"/>
      <c r="D43" s="48"/>
      <c r="E43" s="48"/>
      <c r="F43" s="48"/>
      <c r="G43" s="48"/>
      <c r="H43" s="16"/>
      <c r="I43" s="17"/>
      <c r="J43" s="49"/>
      <c r="K43" s="49"/>
      <c r="L43" s="39"/>
      <c r="M43" s="18">
        <v>3</v>
      </c>
      <c r="N43" s="18"/>
      <c r="O43" s="76"/>
      <c r="P43" s="18"/>
      <c r="Q43" s="352"/>
      <c r="R43" s="80"/>
    </row>
    <row r="44" spans="1:18" s="12" customFormat="1" ht="12.75" customHeight="1" x14ac:dyDescent="0.25">
      <c r="A44" s="757" t="s">
        <v>552</v>
      </c>
      <c r="B44" s="758"/>
      <c r="C44" s="758"/>
      <c r="D44" s="758"/>
      <c r="E44" s="758"/>
      <c r="F44" s="758"/>
      <c r="G44" s="758"/>
      <c r="H44" s="758"/>
      <c r="I44" s="758"/>
      <c r="J44" s="758"/>
      <c r="K44" s="758"/>
      <c r="L44" s="758"/>
      <c r="M44" s="29"/>
      <c r="N44" s="29"/>
      <c r="O44" s="70"/>
      <c r="P44" s="29"/>
      <c r="Q44" s="548"/>
      <c r="R44" s="56"/>
    </row>
    <row r="45" spans="1:18" s="12" customFormat="1" ht="12.75" customHeight="1" x14ac:dyDescent="0.25">
      <c r="A45" s="38" t="s">
        <v>249</v>
      </c>
      <c r="B45" s="40" t="s">
        <v>29</v>
      </c>
      <c r="C45" s="17"/>
      <c r="D45" s="49" t="s">
        <v>533</v>
      </c>
      <c r="E45" s="49"/>
      <c r="F45" s="49"/>
      <c r="G45" s="49"/>
      <c r="H45" s="39"/>
      <c r="I45" s="17"/>
      <c r="J45" s="49">
        <v>2</v>
      </c>
      <c r="K45" s="49"/>
      <c r="L45" s="50"/>
      <c r="M45" s="18">
        <v>4</v>
      </c>
      <c r="N45" s="18" t="s">
        <v>543</v>
      </c>
      <c r="O45" s="31" t="s">
        <v>553</v>
      </c>
      <c r="P45" s="85" t="s">
        <v>139</v>
      </c>
      <c r="Q45" s="85" t="s">
        <v>7</v>
      </c>
      <c r="R45" s="80" t="s">
        <v>8</v>
      </c>
    </row>
    <row r="46" spans="1:18" s="12" customFormat="1" ht="12.75" customHeight="1" x14ac:dyDescent="0.25">
      <c r="A46" s="38" t="s">
        <v>250</v>
      </c>
      <c r="B46" s="40" t="s">
        <v>31</v>
      </c>
      <c r="C46" s="17"/>
      <c r="D46" s="49"/>
      <c r="E46" s="49" t="s">
        <v>533</v>
      </c>
      <c r="F46" s="49"/>
      <c r="G46" s="49"/>
      <c r="H46" s="39"/>
      <c r="I46" s="17"/>
      <c r="J46" s="49">
        <v>2</v>
      </c>
      <c r="K46" s="49"/>
      <c r="L46" s="50"/>
      <c r="M46" s="18">
        <v>4</v>
      </c>
      <c r="N46" s="18" t="s">
        <v>543</v>
      </c>
      <c r="O46" s="76"/>
      <c r="P46" s="18"/>
      <c r="Q46" s="352"/>
      <c r="R46" s="80" t="s">
        <v>254</v>
      </c>
    </row>
    <row r="47" spans="1:18" s="12" customFormat="1" ht="12.75" customHeight="1" x14ac:dyDescent="0.25">
      <c r="A47" s="38" t="s">
        <v>252</v>
      </c>
      <c r="B47" s="40" t="s">
        <v>253</v>
      </c>
      <c r="C47" s="17"/>
      <c r="D47" s="49" t="s">
        <v>533</v>
      </c>
      <c r="E47" s="49"/>
      <c r="F47" s="49"/>
      <c r="G47" s="49"/>
      <c r="H47" s="39"/>
      <c r="I47" s="17">
        <v>3</v>
      </c>
      <c r="J47" s="49"/>
      <c r="K47" s="49"/>
      <c r="L47" s="50"/>
      <c r="M47" s="18">
        <v>4</v>
      </c>
      <c r="N47" s="18" t="s">
        <v>544</v>
      </c>
      <c r="O47" s="76"/>
      <c r="P47" s="85"/>
      <c r="Q47" s="88"/>
      <c r="R47" s="539" t="s">
        <v>251</v>
      </c>
    </row>
    <row r="48" spans="1:18" s="12" customFormat="1" ht="12.75" customHeight="1" x14ac:dyDescent="0.25">
      <c r="A48" s="38" t="s">
        <v>22</v>
      </c>
      <c r="B48" s="74" t="s">
        <v>550</v>
      </c>
      <c r="C48" s="17"/>
      <c r="D48" s="49" t="s">
        <v>533</v>
      </c>
      <c r="E48" s="49"/>
      <c r="F48" s="49"/>
      <c r="G48" s="49"/>
      <c r="H48" s="39"/>
      <c r="I48" s="17"/>
      <c r="J48" s="49">
        <v>2</v>
      </c>
      <c r="K48" s="49"/>
      <c r="L48" s="50"/>
      <c r="M48" s="18">
        <v>3</v>
      </c>
      <c r="N48" s="18" t="s">
        <v>543</v>
      </c>
      <c r="O48" s="76"/>
      <c r="P48" s="18"/>
      <c r="Q48" s="352"/>
      <c r="R48" s="80" t="s">
        <v>246</v>
      </c>
    </row>
    <row r="49" spans="1:18" s="12" customFormat="1" ht="12.75" customHeight="1" x14ac:dyDescent="0.25">
      <c r="A49" s="757" t="s">
        <v>554</v>
      </c>
      <c r="B49" s="758"/>
      <c r="C49" s="758"/>
      <c r="D49" s="758"/>
      <c r="E49" s="758"/>
      <c r="F49" s="758"/>
      <c r="G49" s="758"/>
      <c r="H49" s="758"/>
      <c r="I49" s="758"/>
      <c r="J49" s="758"/>
      <c r="K49" s="758"/>
      <c r="L49" s="758"/>
      <c r="M49" s="29"/>
      <c r="N49" s="29"/>
      <c r="O49" s="70"/>
      <c r="P49" s="29"/>
      <c r="Q49" s="548"/>
      <c r="R49" s="56"/>
    </row>
    <row r="50" spans="1:18" s="12" customFormat="1" ht="12.75" customHeight="1" x14ac:dyDescent="0.25">
      <c r="A50" s="28" t="s">
        <v>12</v>
      </c>
      <c r="B50" s="34" t="s">
        <v>13</v>
      </c>
      <c r="C50" s="15"/>
      <c r="D50" s="48" t="s">
        <v>533</v>
      </c>
      <c r="E50" s="48"/>
      <c r="F50" s="48"/>
      <c r="G50" s="48"/>
      <c r="H50" s="16"/>
      <c r="I50" s="17">
        <v>2</v>
      </c>
      <c r="J50" s="49"/>
      <c r="K50" s="49"/>
      <c r="L50" s="50"/>
      <c r="M50" s="18">
        <v>3</v>
      </c>
      <c r="N50" s="18" t="s">
        <v>544</v>
      </c>
      <c r="O50" s="533" t="s">
        <v>3</v>
      </c>
      <c r="P50" s="160" t="s">
        <v>14</v>
      </c>
      <c r="Q50" s="541" t="s">
        <v>15</v>
      </c>
      <c r="R50" s="80" t="s">
        <v>30</v>
      </c>
    </row>
    <row r="51" spans="1:18" s="12" customFormat="1" ht="12.75" customHeight="1" x14ac:dyDescent="0.25">
      <c r="A51" s="14" t="s">
        <v>14</v>
      </c>
      <c r="B51" s="37" t="s">
        <v>15</v>
      </c>
      <c r="C51" s="15"/>
      <c r="D51" s="48" t="s">
        <v>533</v>
      </c>
      <c r="E51" s="48"/>
      <c r="F51" s="48"/>
      <c r="G51" s="48"/>
      <c r="H51" s="16"/>
      <c r="I51" s="17"/>
      <c r="J51" s="49">
        <v>2</v>
      </c>
      <c r="K51" s="49"/>
      <c r="L51" s="50"/>
      <c r="M51" s="18">
        <v>3</v>
      </c>
      <c r="N51" s="18" t="s">
        <v>543</v>
      </c>
      <c r="O51" s="484"/>
      <c r="P51" s="18"/>
      <c r="Q51" s="352"/>
      <c r="R51" s="80" t="s">
        <v>30</v>
      </c>
    </row>
    <row r="52" spans="1:18" s="12" customFormat="1" ht="12.75" customHeight="1" x14ac:dyDescent="0.25">
      <c r="A52" s="38" t="s">
        <v>16</v>
      </c>
      <c r="B52" s="30" t="s">
        <v>17</v>
      </c>
      <c r="C52" s="15"/>
      <c r="D52" s="48" t="s">
        <v>533</v>
      </c>
      <c r="E52" s="48"/>
      <c r="F52" s="48"/>
      <c r="G52" s="48"/>
      <c r="H52" s="16"/>
      <c r="I52" s="17"/>
      <c r="J52" s="49">
        <v>2</v>
      </c>
      <c r="K52" s="49"/>
      <c r="L52" s="50"/>
      <c r="M52" s="18">
        <v>3</v>
      </c>
      <c r="N52" s="18" t="s">
        <v>543</v>
      </c>
      <c r="O52" s="484"/>
      <c r="P52" s="18"/>
      <c r="Q52" s="154"/>
      <c r="R52" s="80" t="s">
        <v>137</v>
      </c>
    </row>
    <row r="53" spans="1:18" s="12" customFormat="1" ht="12.75" customHeight="1" x14ac:dyDescent="0.25">
      <c r="A53" s="38" t="s">
        <v>18</v>
      </c>
      <c r="B53" s="37" t="s">
        <v>19</v>
      </c>
      <c r="C53" s="15"/>
      <c r="D53" s="48"/>
      <c r="E53" s="48" t="s">
        <v>533</v>
      </c>
      <c r="F53" s="48"/>
      <c r="G53" s="48"/>
      <c r="H53" s="16"/>
      <c r="I53" s="17">
        <v>3</v>
      </c>
      <c r="J53" s="49"/>
      <c r="K53" s="49"/>
      <c r="L53" s="50"/>
      <c r="M53" s="18">
        <v>4</v>
      </c>
      <c r="N53" s="18" t="s">
        <v>544</v>
      </c>
      <c r="O53" s="533" t="s">
        <v>3</v>
      </c>
      <c r="P53" s="160" t="s">
        <v>20</v>
      </c>
      <c r="Q53" s="32" t="s">
        <v>547</v>
      </c>
      <c r="R53" s="80" t="s">
        <v>144</v>
      </c>
    </row>
    <row r="54" spans="1:18" s="12" customFormat="1" ht="12.75" customHeight="1" x14ac:dyDescent="0.25">
      <c r="A54" s="14" t="s">
        <v>21</v>
      </c>
      <c r="B54" s="37" t="s">
        <v>19</v>
      </c>
      <c r="C54" s="15"/>
      <c r="D54" s="48"/>
      <c r="E54" s="48" t="s">
        <v>533</v>
      </c>
      <c r="F54" s="48"/>
      <c r="G54" s="48"/>
      <c r="H54" s="16"/>
      <c r="I54" s="17"/>
      <c r="J54" s="49">
        <v>1</v>
      </c>
      <c r="K54" s="49"/>
      <c r="L54" s="50"/>
      <c r="M54" s="18">
        <v>2</v>
      </c>
      <c r="N54" s="18" t="s">
        <v>543</v>
      </c>
      <c r="O54" s="76"/>
      <c r="P54" s="18"/>
      <c r="Q54" s="352"/>
      <c r="R54" s="80" t="s">
        <v>143</v>
      </c>
    </row>
    <row r="55" spans="1:18" s="12" customFormat="1" ht="12.75" customHeight="1" x14ac:dyDescent="0.25">
      <c r="A55" s="757" t="s">
        <v>555</v>
      </c>
      <c r="B55" s="758"/>
      <c r="C55" s="758"/>
      <c r="D55" s="758"/>
      <c r="E55" s="758"/>
      <c r="F55" s="758"/>
      <c r="G55" s="758"/>
      <c r="H55" s="758"/>
      <c r="I55" s="758"/>
      <c r="J55" s="758"/>
      <c r="K55" s="758"/>
      <c r="L55" s="758"/>
      <c r="M55" s="29"/>
      <c r="N55" s="29"/>
      <c r="O55" s="70"/>
      <c r="P55" s="29"/>
      <c r="Q55" s="548"/>
      <c r="R55" s="56"/>
    </row>
    <row r="56" spans="1:18" s="12" customFormat="1" ht="12.75" customHeight="1" x14ac:dyDescent="0.25">
      <c r="A56" s="28" t="s">
        <v>12</v>
      </c>
      <c r="B56" s="34" t="s">
        <v>13</v>
      </c>
      <c r="C56" s="15"/>
      <c r="D56" s="48" t="s">
        <v>533</v>
      </c>
      <c r="E56" s="48"/>
      <c r="F56" s="48"/>
      <c r="G56" s="48"/>
      <c r="H56" s="16"/>
      <c r="I56" s="17">
        <v>2</v>
      </c>
      <c r="J56" s="49"/>
      <c r="K56" s="49"/>
      <c r="L56" s="50"/>
      <c r="M56" s="18">
        <v>3</v>
      </c>
      <c r="N56" s="18" t="s">
        <v>544</v>
      </c>
      <c r="O56" s="533" t="s">
        <v>3</v>
      </c>
      <c r="P56" s="160" t="s">
        <v>14</v>
      </c>
      <c r="Q56" s="541" t="s">
        <v>15</v>
      </c>
      <c r="R56" s="80" t="s">
        <v>30</v>
      </c>
    </row>
    <row r="57" spans="1:18" s="12" customFormat="1" ht="12.75" customHeight="1" x14ac:dyDescent="0.25">
      <c r="A57" s="14" t="s">
        <v>14</v>
      </c>
      <c r="B57" s="37" t="s">
        <v>15</v>
      </c>
      <c r="C57" s="15"/>
      <c r="D57" s="48" t="s">
        <v>533</v>
      </c>
      <c r="E57" s="48"/>
      <c r="F57" s="48"/>
      <c r="G57" s="48"/>
      <c r="H57" s="16"/>
      <c r="I57" s="17"/>
      <c r="J57" s="49">
        <v>2</v>
      </c>
      <c r="K57" s="49"/>
      <c r="L57" s="50"/>
      <c r="M57" s="18">
        <v>3</v>
      </c>
      <c r="N57" s="18" t="s">
        <v>543</v>
      </c>
      <c r="O57" s="76"/>
      <c r="P57" s="160"/>
      <c r="Q57" s="541"/>
      <c r="R57" s="80" t="s">
        <v>30</v>
      </c>
    </row>
    <row r="58" spans="1:18" s="12" customFormat="1" ht="12.75" customHeight="1" x14ac:dyDescent="0.25">
      <c r="A58" s="14" t="s">
        <v>22</v>
      </c>
      <c r="B58" s="133" t="s">
        <v>550</v>
      </c>
      <c r="C58" s="15"/>
      <c r="D58" s="48" t="s">
        <v>533</v>
      </c>
      <c r="E58" s="48"/>
      <c r="F58" s="48"/>
      <c r="G58" s="48"/>
      <c r="H58" s="16"/>
      <c r="I58" s="17"/>
      <c r="J58" s="49">
        <v>2</v>
      </c>
      <c r="K58" s="49"/>
      <c r="L58" s="50"/>
      <c r="M58" s="18">
        <v>3</v>
      </c>
      <c r="N58" s="18" t="s">
        <v>543</v>
      </c>
      <c r="O58" s="76"/>
      <c r="P58" s="18"/>
      <c r="Q58" s="352"/>
      <c r="R58" s="80" t="s">
        <v>246</v>
      </c>
    </row>
    <row r="59" spans="1:18" s="12" customFormat="1" ht="12.75" customHeight="1" x14ac:dyDescent="0.25">
      <c r="A59" s="38" t="s">
        <v>23</v>
      </c>
      <c r="B59" s="133" t="s">
        <v>24</v>
      </c>
      <c r="C59" s="15"/>
      <c r="D59" s="49"/>
      <c r="E59" s="49" t="s">
        <v>533</v>
      </c>
      <c r="F59" s="48"/>
      <c r="G59" s="48"/>
      <c r="H59" s="16"/>
      <c r="I59" s="17"/>
      <c r="J59" s="49">
        <v>2</v>
      </c>
      <c r="K59" s="49"/>
      <c r="L59" s="50"/>
      <c r="M59" s="18">
        <v>3</v>
      </c>
      <c r="N59" s="18" t="s">
        <v>543</v>
      </c>
      <c r="O59" s="76"/>
      <c r="P59" s="19"/>
      <c r="Q59" s="352"/>
      <c r="R59" s="650" t="s">
        <v>181</v>
      </c>
    </row>
    <row r="60" spans="1:18" s="12" customFormat="1" ht="12.75" customHeight="1" x14ac:dyDescent="0.25">
      <c r="A60" s="38" t="s">
        <v>248</v>
      </c>
      <c r="B60" s="74" t="s">
        <v>25</v>
      </c>
      <c r="C60" s="17"/>
      <c r="D60" s="49" t="s">
        <v>533</v>
      </c>
      <c r="E60" s="49"/>
      <c r="F60" s="49"/>
      <c r="G60" s="49"/>
      <c r="H60" s="39"/>
      <c r="I60" s="17">
        <v>2</v>
      </c>
      <c r="J60" s="49"/>
      <c r="K60" s="49"/>
      <c r="L60" s="50"/>
      <c r="M60" s="18">
        <v>3</v>
      </c>
      <c r="N60" s="18" t="s">
        <v>544</v>
      </c>
      <c r="O60" s="76"/>
      <c r="P60" s="19"/>
      <c r="Q60" s="352"/>
      <c r="R60" s="80" t="s">
        <v>247</v>
      </c>
    </row>
    <row r="61" spans="1:18" s="12" customFormat="1" ht="12.75" customHeight="1" x14ac:dyDescent="0.25">
      <c r="A61" s="740" t="s">
        <v>538</v>
      </c>
      <c r="B61" s="741"/>
      <c r="C61" s="20">
        <f>SUMIF(C26:C60,"=x",$I26:$I60)+SUMIF(C26:C60,"=x",$J26:$J60)+SUMIF(C26:C60,"=x",$K26:$K60)</f>
        <v>0</v>
      </c>
      <c r="D61" s="91"/>
      <c r="E61" s="91"/>
      <c r="F61" s="91"/>
      <c r="G61" s="91"/>
      <c r="H61" s="21">
        <f>SUMIF(H26:H60,"=x",$I26:$I60)+SUMIF(H26:H60,"=x",$J26:$J60)+SUMIF(H26:H60,"=x",$K26:$K60)</f>
        <v>0</v>
      </c>
      <c r="I61" s="742">
        <f>SUM(C61:H61)</f>
        <v>0</v>
      </c>
      <c r="J61" s="759"/>
      <c r="K61" s="759"/>
      <c r="L61" s="759"/>
      <c r="M61" s="759"/>
      <c r="N61" s="760"/>
      <c r="O61" s="92"/>
      <c r="P61" s="527"/>
      <c r="Q61" s="527"/>
      <c r="R61" s="129"/>
    </row>
    <row r="62" spans="1:18" s="12" customFormat="1" ht="12.75" customHeight="1" x14ac:dyDescent="0.25">
      <c r="A62" s="733" t="s">
        <v>556</v>
      </c>
      <c r="B62" s="734"/>
      <c r="C62" s="41"/>
      <c r="D62" s="93"/>
      <c r="E62" s="93"/>
      <c r="F62" s="93"/>
      <c r="G62" s="93"/>
      <c r="H62" s="42"/>
      <c r="I62" s="735">
        <v>15</v>
      </c>
      <c r="J62" s="736"/>
      <c r="K62" s="736"/>
      <c r="L62" s="736"/>
      <c r="M62" s="736"/>
      <c r="N62" s="737"/>
      <c r="O62" s="94"/>
      <c r="P62" s="527"/>
      <c r="Q62" s="527"/>
      <c r="R62" s="129"/>
    </row>
    <row r="63" spans="1:18" s="12" customFormat="1" ht="12.75" customHeight="1" x14ac:dyDescent="0.25">
      <c r="A63" s="747" t="s">
        <v>540</v>
      </c>
      <c r="B63" s="748"/>
      <c r="C63" s="24">
        <f>SUMPRODUCT(--(C26:C60="x"),--($N26:$N60="K"))</f>
        <v>0</v>
      </c>
      <c r="D63" s="95"/>
      <c r="E63" s="95"/>
      <c r="F63" s="95">
        <f>SUMPRODUCT(--(F$17:F$20="x"),--($N$17:$N$20="K"))</f>
        <v>0</v>
      </c>
      <c r="G63" s="95">
        <f>SUMPRODUCT(--(G$17:G$20="x"),--($N$17:$N$20="K"))</f>
        <v>0</v>
      </c>
      <c r="H63" s="25">
        <f>SUMPRODUCT(--(H$17:H$20="x"),--($N$17:$N$20="K"))</f>
        <v>0</v>
      </c>
      <c r="I63" s="749"/>
      <c r="J63" s="750"/>
      <c r="K63" s="750"/>
      <c r="L63" s="750"/>
      <c r="M63" s="750"/>
      <c r="N63" s="751"/>
      <c r="O63" s="96"/>
      <c r="P63" s="527"/>
      <c r="Q63" s="527"/>
      <c r="R63" s="129"/>
    </row>
    <row r="64" spans="1:18" s="12" customFormat="1" ht="12.75" customHeight="1" x14ac:dyDescent="0.25">
      <c r="A64" s="752" t="s">
        <v>557</v>
      </c>
      <c r="B64" s="753"/>
      <c r="C64" s="754"/>
      <c r="D64" s="755"/>
      <c r="E64" s="755"/>
      <c r="F64" s="755"/>
      <c r="G64" s="755"/>
      <c r="H64" s="756"/>
      <c r="I64" s="754"/>
      <c r="J64" s="755"/>
      <c r="K64" s="755"/>
      <c r="L64" s="755"/>
      <c r="M64" s="755"/>
      <c r="N64" s="756"/>
      <c r="O64" s="98"/>
      <c r="P64" s="46"/>
      <c r="Q64" s="46"/>
      <c r="R64" s="99"/>
    </row>
    <row r="65" spans="1:18" s="12" customFormat="1" ht="12.75" customHeight="1" x14ac:dyDescent="0.25">
      <c r="A65" s="26" t="s">
        <v>558</v>
      </c>
      <c r="B65" s="97"/>
      <c r="C65" s="27"/>
      <c r="D65" s="98"/>
      <c r="E65" s="98"/>
      <c r="F65" s="98"/>
      <c r="G65" s="98"/>
      <c r="H65" s="99"/>
      <c r="I65" s="27"/>
      <c r="J65" s="98"/>
      <c r="K65" s="98"/>
      <c r="L65" s="98"/>
      <c r="M65" s="98"/>
      <c r="N65" s="99"/>
      <c r="O65" s="98"/>
      <c r="P65" s="46"/>
      <c r="Q65" s="528"/>
      <c r="R65" s="102"/>
    </row>
    <row r="66" spans="1:18" s="12" customFormat="1" ht="12.75" customHeight="1" x14ac:dyDescent="0.25">
      <c r="A66" s="38" t="s">
        <v>32</v>
      </c>
      <c r="B66" s="40" t="s">
        <v>33</v>
      </c>
      <c r="C66" s="17" t="s">
        <v>533</v>
      </c>
      <c r="D66" s="49"/>
      <c r="E66" s="49"/>
      <c r="F66" s="49"/>
      <c r="G66" s="49"/>
      <c r="H66" s="39"/>
      <c r="I66" s="17">
        <v>2</v>
      </c>
      <c r="J66" s="49"/>
      <c r="K66" s="49"/>
      <c r="L66" s="50"/>
      <c r="M66" s="18">
        <v>3</v>
      </c>
      <c r="N66" s="18" t="s">
        <v>544</v>
      </c>
      <c r="O66" s="76"/>
      <c r="P66" s="18"/>
      <c r="Q66" s="442"/>
      <c r="R66" s="80" t="s">
        <v>136</v>
      </c>
    </row>
    <row r="67" spans="1:18" s="12" customFormat="1" ht="12.75" customHeight="1" x14ac:dyDescent="0.25">
      <c r="A67" s="38" t="s">
        <v>145</v>
      </c>
      <c r="B67" s="74" t="s">
        <v>35</v>
      </c>
      <c r="C67" s="17" t="s">
        <v>533</v>
      </c>
      <c r="D67" s="49"/>
      <c r="E67" s="49"/>
      <c r="F67" s="49"/>
      <c r="G67" s="49"/>
      <c r="H67" s="39"/>
      <c r="I67" s="17">
        <v>2</v>
      </c>
      <c r="J67" s="49"/>
      <c r="K67" s="49"/>
      <c r="L67" s="50"/>
      <c r="M67" s="18">
        <v>3</v>
      </c>
      <c r="N67" s="18" t="s">
        <v>543</v>
      </c>
      <c r="O67" s="76"/>
      <c r="P67" s="18"/>
      <c r="Q67" s="442"/>
      <c r="R67" s="80" t="s">
        <v>36</v>
      </c>
    </row>
    <row r="68" spans="1:18" s="12" customFormat="1" ht="12.75" customHeight="1" x14ac:dyDescent="0.25">
      <c r="A68" s="38" t="s">
        <v>37</v>
      </c>
      <c r="B68" s="68" t="s">
        <v>38</v>
      </c>
      <c r="C68" s="17" t="s">
        <v>533</v>
      </c>
      <c r="D68" s="49"/>
      <c r="E68" s="49"/>
      <c r="F68" s="49"/>
      <c r="G68" s="49"/>
      <c r="H68" s="39"/>
      <c r="I68" s="17">
        <v>2</v>
      </c>
      <c r="J68" s="49"/>
      <c r="K68" s="49"/>
      <c r="L68" s="50"/>
      <c r="M68" s="18">
        <v>3</v>
      </c>
      <c r="N68" s="18" t="s">
        <v>544</v>
      </c>
      <c r="O68" s="76"/>
      <c r="P68" s="18"/>
      <c r="Q68" s="442"/>
      <c r="R68" s="80" t="s">
        <v>71</v>
      </c>
    </row>
    <row r="69" spans="1:18" s="12" customFormat="1" ht="12.75" customHeight="1" x14ac:dyDescent="0.25">
      <c r="A69" s="38" t="s">
        <v>40</v>
      </c>
      <c r="B69" s="74" t="s">
        <v>41</v>
      </c>
      <c r="C69" s="17" t="s">
        <v>533</v>
      </c>
      <c r="D69" s="49"/>
      <c r="E69" s="49"/>
      <c r="F69" s="49"/>
      <c r="G69" s="49"/>
      <c r="H69" s="39"/>
      <c r="I69" s="17">
        <v>3</v>
      </c>
      <c r="J69" s="49"/>
      <c r="K69" s="49"/>
      <c r="L69" s="50"/>
      <c r="M69" s="18">
        <v>4</v>
      </c>
      <c r="N69" s="18" t="s">
        <v>544</v>
      </c>
      <c r="O69" s="76"/>
      <c r="P69" s="18"/>
      <c r="Q69" s="442"/>
      <c r="R69" s="80" t="s">
        <v>42</v>
      </c>
    </row>
    <row r="70" spans="1:18" s="12" customFormat="1" ht="12.75" customHeight="1" x14ac:dyDescent="0.25">
      <c r="A70" s="38" t="s">
        <v>43</v>
      </c>
      <c r="B70" s="12" t="s">
        <v>44</v>
      </c>
      <c r="C70" s="17" t="s">
        <v>533</v>
      </c>
      <c r="D70" s="49"/>
      <c r="E70" s="49"/>
      <c r="F70" s="49"/>
      <c r="G70" s="49"/>
      <c r="H70" s="39"/>
      <c r="I70" s="17">
        <v>2</v>
      </c>
      <c r="J70" s="49"/>
      <c r="K70" s="49"/>
      <c r="L70" s="50"/>
      <c r="M70" s="18">
        <v>3</v>
      </c>
      <c r="N70" s="18" t="s">
        <v>544</v>
      </c>
      <c r="O70" s="76"/>
      <c r="P70" s="18"/>
      <c r="Q70" s="352"/>
      <c r="R70" s="80" t="s">
        <v>113</v>
      </c>
    </row>
    <row r="71" spans="1:18" s="12" customFormat="1" ht="12.75" customHeight="1" x14ac:dyDescent="0.25">
      <c r="A71" s="38" t="s">
        <v>45</v>
      </c>
      <c r="B71" s="74" t="s">
        <v>46</v>
      </c>
      <c r="C71" s="17" t="s">
        <v>533</v>
      </c>
      <c r="D71" s="49"/>
      <c r="E71" s="49"/>
      <c r="F71" s="49"/>
      <c r="G71" s="49"/>
      <c r="H71" s="39"/>
      <c r="I71" s="17">
        <v>2</v>
      </c>
      <c r="J71" s="49"/>
      <c r="K71" s="49"/>
      <c r="L71" s="50"/>
      <c r="M71" s="18">
        <v>3</v>
      </c>
      <c r="N71" s="18" t="s">
        <v>544</v>
      </c>
      <c r="O71" s="76"/>
      <c r="P71" s="18"/>
      <c r="Q71" s="154"/>
      <c r="R71" s="80" t="s">
        <v>47</v>
      </c>
    </row>
    <row r="72" spans="1:18" s="12" customFormat="1" ht="12.75" customHeight="1" x14ac:dyDescent="0.25">
      <c r="A72" s="14" t="s">
        <v>48</v>
      </c>
      <c r="B72" s="40" t="s">
        <v>49</v>
      </c>
      <c r="C72" s="15" t="s">
        <v>533</v>
      </c>
      <c r="D72" s="48"/>
      <c r="E72" s="48"/>
      <c r="F72" s="48"/>
      <c r="G72" s="48"/>
      <c r="H72" s="16"/>
      <c r="I72" s="17"/>
      <c r="J72" s="49">
        <v>2</v>
      </c>
      <c r="K72" s="49"/>
      <c r="L72" s="50"/>
      <c r="M72" s="18">
        <v>4</v>
      </c>
      <c r="N72" s="18" t="s">
        <v>543</v>
      </c>
      <c r="O72" s="76"/>
      <c r="P72" s="542"/>
      <c r="Q72" s="32"/>
      <c r="R72" s="58" t="s">
        <v>50</v>
      </c>
    </row>
    <row r="73" spans="1:18" s="12" customFormat="1" ht="12.75" customHeight="1" x14ac:dyDescent="0.25">
      <c r="A73" s="740" t="s">
        <v>538</v>
      </c>
      <c r="B73" s="741"/>
      <c r="C73" s="91">
        <f t="shared" ref="C73:H73" si="5">SUMIF(C66:C72,"=x",$I66:$I72)+SUMIF(C66:C72,"=x",$J66:$J72)+SUMIF(C66:C72,"=x",$K66:$K72)</f>
        <v>15</v>
      </c>
      <c r="D73" s="91">
        <f t="shared" si="5"/>
        <v>0</v>
      </c>
      <c r="E73" s="91">
        <f t="shared" si="5"/>
        <v>0</v>
      </c>
      <c r="F73" s="91">
        <f t="shared" si="5"/>
        <v>0</v>
      </c>
      <c r="G73" s="91">
        <f t="shared" si="5"/>
        <v>0</v>
      </c>
      <c r="H73" s="91">
        <f t="shared" si="5"/>
        <v>0</v>
      </c>
      <c r="I73" s="742">
        <f>SUM(C73:H73)</f>
        <v>15</v>
      </c>
      <c r="J73" s="759"/>
      <c r="K73" s="759"/>
      <c r="L73" s="759"/>
      <c r="M73" s="759"/>
      <c r="N73" s="760"/>
      <c r="O73" s="134"/>
      <c r="P73" s="527"/>
      <c r="Q73" s="527"/>
      <c r="R73" s="129"/>
    </row>
    <row r="74" spans="1:18" s="12" customFormat="1" ht="12.75" customHeight="1" x14ac:dyDescent="0.25">
      <c r="A74" s="733" t="s">
        <v>539</v>
      </c>
      <c r="B74" s="734"/>
      <c r="C74" s="44">
        <f t="shared" ref="C74:H74" si="6">SUMIF(C66:C72,"=x",$M66:$M72)</f>
        <v>23</v>
      </c>
      <c r="D74" s="135">
        <f t="shared" si="6"/>
        <v>0</v>
      </c>
      <c r="E74" s="135">
        <f t="shared" si="6"/>
        <v>0</v>
      </c>
      <c r="F74" s="117">
        <f t="shared" si="6"/>
        <v>0</v>
      </c>
      <c r="G74" s="136">
        <f t="shared" si="6"/>
        <v>0</v>
      </c>
      <c r="H74" s="137">
        <f t="shared" si="6"/>
        <v>0</v>
      </c>
      <c r="I74" s="735">
        <f>SUM(C74:H74)</f>
        <v>23</v>
      </c>
      <c r="J74" s="762"/>
      <c r="K74" s="762"/>
      <c r="L74" s="762"/>
      <c r="M74" s="762"/>
      <c r="N74" s="763"/>
      <c r="O74" s="138"/>
      <c r="P74" s="527"/>
      <c r="Q74" s="527"/>
      <c r="R74" s="129"/>
    </row>
    <row r="75" spans="1:18" s="12" customFormat="1" ht="12.75" customHeight="1" x14ac:dyDescent="0.25">
      <c r="A75" s="747" t="s">
        <v>540</v>
      </c>
      <c r="B75" s="748"/>
      <c r="C75" s="45">
        <f t="array" ref="C75">SUMPRODUCT(--(C66:C72="x"),--($N66:$N72="K(5)"))</f>
        <v>5</v>
      </c>
      <c r="D75" s="139">
        <f t="array" ref="D75">SUMPRODUCT(--(D66:D72="x"),--($N66:$N72="K(5)"))</f>
        <v>0</v>
      </c>
      <c r="E75" s="139">
        <f t="array" ref="E75">SUMPRODUCT(--(E66:E72="x"),--($N66:$N72="K(5)"))</f>
        <v>0</v>
      </c>
      <c r="F75" s="95">
        <f t="array" ref="F75">SUMPRODUCT(--(F66:F72="x"),--($N66:$N72="K(5)"))</f>
        <v>0</v>
      </c>
      <c r="G75" s="95">
        <f t="array" ref="G75">SUMPRODUCT(--(G66:G72="x"),--($N66:$N72="K(5)"))</f>
        <v>0</v>
      </c>
      <c r="H75" s="140">
        <f t="array" ref="H75">SUMPRODUCT(--(H66:H72="x"),--($N66:$N72="K(5)"))</f>
        <v>0</v>
      </c>
      <c r="I75" s="749">
        <f>SUM(C75:H75)</f>
        <v>5</v>
      </c>
      <c r="J75" s="764"/>
      <c r="K75" s="764"/>
      <c r="L75" s="764"/>
      <c r="M75" s="764"/>
      <c r="N75" s="765"/>
      <c r="O75" s="141"/>
      <c r="P75" s="527"/>
      <c r="Q75" s="527"/>
      <c r="R75" s="129"/>
    </row>
    <row r="76" spans="1:18" s="12" customFormat="1" ht="12.75" customHeight="1" x14ac:dyDescent="0.25">
      <c r="A76" s="26" t="s">
        <v>559</v>
      </c>
      <c r="B76" s="97"/>
      <c r="C76" s="27"/>
      <c r="D76" s="98"/>
      <c r="E76" s="98"/>
      <c r="F76" s="98"/>
      <c r="G76" s="98"/>
      <c r="H76" s="99"/>
      <c r="I76" s="27"/>
      <c r="J76" s="98"/>
      <c r="K76" s="98"/>
      <c r="L76" s="98"/>
      <c r="M76" s="98"/>
      <c r="N76" s="99"/>
      <c r="O76" s="98"/>
      <c r="P76" s="46"/>
      <c r="Q76" s="46"/>
      <c r="R76" s="99"/>
    </row>
    <row r="77" spans="1:18" s="12" customFormat="1" ht="63" customHeight="1" x14ac:dyDescent="0.25">
      <c r="A77" s="738" t="s">
        <v>560</v>
      </c>
      <c r="B77" s="766"/>
      <c r="C77" s="766"/>
      <c r="D77" s="766"/>
      <c r="E77" s="766"/>
      <c r="F77" s="766"/>
      <c r="G77" s="766"/>
      <c r="H77" s="766"/>
      <c r="I77" s="766"/>
      <c r="J77" s="766"/>
      <c r="K77" s="766"/>
      <c r="L77" s="766"/>
      <c r="M77" s="766"/>
      <c r="N77" s="767"/>
      <c r="O77" s="100"/>
      <c r="P77" s="46"/>
      <c r="Q77" s="543"/>
      <c r="R77" s="142"/>
    </row>
    <row r="78" spans="1:18" s="12" customFormat="1" ht="12.75" customHeight="1" x14ac:dyDescent="0.25">
      <c r="A78" s="757" t="s">
        <v>546</v>
      </c>
      <c r="B78" s="758"/>
      <c r="C78" s="758"/>
      <c r="D78" s="758"/>
      <c r="E78" s="758"/>
      <c r="F78" s="758"/>
      <c r="G78" s="758"/>
      <c r="H78" s="758"/>
      <c r="I78" s="758"/>
      <c r="J78" s="758"/>
      <c r="K78" s="758"/>
      <c r="L78" s="758"/>
      <c r="M78" s="530"/>
      <c r="N78" s="531"/>
      <c r="O78" s="530"/>
      <c r="P78" s="29"/>
      <c r="Q78" s="548"/>
      <c r="R78" s="56"/>
    </row>
    <row r="79" spans="1:18" s="12" customFormat="1" ht="12.75" customHeight="1" x14ac:dyDescent="0.25">
      <c r="A79" s="38" t="s">
        <v>51</v>
      </c>
      <c r="B79" s="79" t="s">
        <v>52</v>
      </c>
      <c r="C79" s="17"/>
      <c r="D79" s="49"/>
      <c r="E79" s="49"/>
      <c r="F79" s="49"/>
      <c r="G79" s="49" t="s">
        <v>533</v>
      </c>
      <c r="H79" s="39"/>
      <c r="I79" s="17">
        <v>2</v>
      </c>
      <c r="J79" s="49"/>
      <c r="K79" s="49"/>
      <c r="L79" s="50"/>
      <c r="M79" s="18">
        <v>3</v>
      </c>
      <c r="N79" s="18" t="s">
        <v>544</v>
      </c>
      <c r="O79" s="76"/>
      <c r="P79" s="18"/>
      <c r="Q79" s="352"/>
      <c r="R79" s="143" t="s">
        <v>34</v>
      </c>
    </row>
    <row r="80" spans="1:18" s="12" customFormat="1" ht="12.75" customHeight="1" x14ac:dyDescent="0.25">
      <c r="A80" s="38" t="s">
        <v>53</v>
      </c>
      <c r="B80" s="47" t="s">
        <v>54</v>
      </c>
      <c r="C80" s="17"/>
      <c r="D80" s="49"/>
      <c r="E80" s="49"/>
      <c r="F80" s="49"/>
      <c r="G80" s="49"/>
      <c r="H80" s="39" t="s">
        <v>533</v>
      </c>
      <c r="I80" s="17">
        <v>2</v>
      </c>
      <c r="J80" s="49"/>
      <c r="K80" s="49"/>
      <c r="L80" s="50"/>
      <c r="M80" s="18">
        <v>3</v>
      </c>
      <c r="N80" s="18" t="s">
        <v>544</v>
      </c>
      <c r="O80" s="76"/>
      <c r="P80" s="18"/>
      <c r="Q80" s="352"/>
      <c r="R80" s="143" t="s">
        <v>34</v>
      </c>
    </row>
    <row r="81" spans="1:18" s="12" customFormat="1" ht="12.75" customHeight="1" x14ac:dyDescent="0.25">
      <c r="A81" s="38" t="s">
        <v>146</v>
      </c>
      <c r="B81" s="55" t="s">
        <v>55</v>
      </c>
      <c r="C81" s="17"/>
      <c r="D81" s="49"/>
      <c r="E81" s="49" t="s">
        <v>533</v>
      </c>
      <c r="F81" s="49"/>
      <c r="G81" s="49"/>
      <c r="H81" s="39"/>
      <c r="I81" s="17">
        <v>2</v>
      </c>
      <c r="J81" s="49"/>
      <c r="K81" s="49"/>
      <c r="L81" s="50"/>
      <c r="M81" s="18">
        <v>3</v>
      </c>
      <c r="N81" s="18" t="s">
        <v>543</v>
      </c>
      <c r="O81" s="76"/>
      <c r="P81" s="18"/>
      <c r="Q81" s="352"/>
      <c r="R81" s="80" t="s">
        <v>104</v>
      </c>
    </row>
    <row r="82" spans="1:18" s="12" customFormat="1" ht="12.75" customHeight="1" x14ac:dyDescent="0.25">
      <c r="A82" s="38" t="s">
        <v>57</v>
      </c>
      <c r="B82" s="59" t="s">
        <v>58</v>
      </c>
      <c r="C82" s="63"/>
      <c r="D82" s="64" t="s">
        <v>533</v>
      </c>
      <c r="E82" s="64"/>
      <c r="F82" s="64"/>
      <c r="G82" s="64"/>
      <c r="H82" s="144"/>
      <c r="I82" s="63">
        <v>2</v>
      </c>
      <c r="J82" s="64"/>
      <c r="K82" s="64"/>
      <c r="L82" s="65"/>
      <c r="M82" s="66">
        <v>3</v>
      </c>
      <c r="N82" s="18" t="s">
        <v>544</v>
      </c>
      <c r="O82" s="534"/>
      <c r="P82" s="18"/>
      <c r="Q82" s="352"/>
      <c r="R82" s="80" t="s">
        <v>56</v>
      </c>
    </row>
    <row r="83" spans="1:18" s="12" customFormat="1" ht="12.75" customHeight="1" x14ac:dyDescent="0.25">
      <c r="A83" s="38" t="s">
        <v>148</v>
      </c>
      <c r="B83" s="67" t="s">
        <v>59</v>
      </c>
      <c r="C83" s="63"/>
      <c r="D83" s="64"/>
      <c r="E83" s="64"/>
      <c r="F83" s="64"/>
      <c r="G83" s="64"/>
      <c r="H83" s="144" t="s">
        <v>533</v>
      </c>
      <c r="I83" s="63">
        <v>1</v>
      </c>
      <c r="J83" s="64"/>
      <c r="K83" s="64"/>
      <c r="L83" s="65"/>
      <c r="M83" s="66">
        <v>2</v>
      </c>
      <c r="N83" s="18" t="s">
        <v>543</v>
      </c>
      <c r="O83" s="535"/>
      <c r="P83" s="18"/>
      <c r="Q83" s="352"/>
      <c r="R83" s="80" t="s">
        <v>147</v>
      </c>
    </row>
    <row r="84" spans="1:18" s="12" customFormat="1" ht="12.75" customHeight="1" x14ac:dyDescent="0.25">
      <c r="A84" s="38" t="s">
        <v>149</v>
      </c>
      <c r="B84" s="68" t="s">
        <v>561</v>
      </c>
      <c r="C84" s="17"/>
      <c r="D84" s="49"/>
      <c r="E84" s="49" t="s">
        <v>533</v>
      </c>
      <c r="F84" s="49"/>
      <c r="G84" s="49"/>
      <c r="H84" s="39"/>
      <c r="I84" s="17">
        <v>1</v>
      </c>
      <c r="J84" s="49"/>
      <c r="K84" s="49"/>
      <c r="L84" s="50"/>
      <c r="M84" s="18">
        <v>1</v>
      </c>
      <c r="N84" s="18" t="s">
        <v>543</v>
      </c>
      <c r="O84" s="76"/>
      <c r="P84" s="18"/>
      <c r="Q84" s="353"/>
      <c r="R84" s="80" t="s">
        <v>150</v>
      </c>
    </row>
    <row r="85" spans="1:18" s="12" customFormat="1" ht="12.75" customHeight="1" x14ac:dyDescent="0.25">
      <c r="A85" s="38" t="s">
        <v>60</v>
      </c>
      <c r="B85" s="68" t="s">
        <v>561</v>
      </c>
      <c r="C85" s="17"/>
      <c r="D85" s="49"/>
      <c r="E85" s="49" t="s">
        <v>533</v>
      </c>
      <c r="F85" s="49"/>
      <c r="G85" s="49"/>
      <c r="H85" s="39"/>
      <c r="I85" s="17"/>
      <c r="J85" s="49">
        <v>1</v>
      </c>
      <c r="K85" s="49"/>
      <c r="L85" s="50"/>
      <c r="M85" s="18">
        <v>2</v>
      </c>
      <c r="N85" s="18" t="s">
        <v>543</v>
      </c>
      <c r="O85" s="76"/>
      <c r="P85" s="18"/>
      <c r="Q85" s="353"/>
      <c r="R85" s="80" t="s">
        <v>151</v>
      </c>
    </row>
    <row r="86" spans="1:18" s="12" customFormat="1" ht="12.75" customHeight="1" x14ac:dyDescent="0.25">
      <c r="A86" s="38" t="s">
        <v>61</v>
      </c>
      <c r="B86" s="57" t="s">
        <v>562</v>
      </c>
      <c r="C86" s="63"/>
      <c r="D86" s="64"/>
      <c r="E86" s="64"/>
      <c r="F86" s="64" t="s">
        <v>533</v>
      </c>
      <c r="G86" s="64"/>
      <c r="H86" s="144"/>
      <c r="I86" s="63"/>
      <c r="J86" s="64">
        <v>2</v>
      </c>
      <c r="K86" s="64"/>
      <c r="L86" s="65"/>
      <c r="M86" s="66">
        <v>3</v>
      </c>
      <c r="N86" s="18" t="s">
        <v>543</v>
      </c>
      <c r="O86" s="145"/>
      <c r="P86" s="146"/>
      <c r="Q86" s="147"/>
      <c r="R86" s="80" t="s">
        <v>62</v>
      </c>
    </row>
    <row r="87" spans="1:18" s="12" customFormat="1" ht="12.75" customHeight="1" x14ac:dyDescent="0.25">
      <c r="A87" s="757" t="s">
        <v>548</v>
      </c>
      <c r="B87" s="758"/>
      <c r="C87" s="758"/>
      <c r="D87" s="758"/>
      <c r="E87" s="758"/>
      <c r="F87" s="758"/>
      <c r="G87" s="758"/>
      <c r="H87" s="758"/>
      <c r="I87" s="758"/>
      <c r="J87" s="758"/>
      <c r="K87" s="758"/>
      <c r="L87" s="758"/>
      <c r="M87" s="530"/>
      <c r="N87" s="531"/>
      <c r="O87" s="530"/>
      <c r="P87" s="29"/>
      <c r="Q87" s="548"/>
      <c r="R87" s="56"/>
    </row>
    <row r="88" spans="1:18" s="12" customFormat="1" ht="12.75" customHeight="1" x14ac:dyDescent="0.25">
      <c r="A88" s="148" t="s">
        <v>152</v>
      </c>
      <c r="B88" s="79" t="s">
        <v>584</v>
      </c>
      <c r="C88" s="17"/>
      <c r="D88" s="49" t="s">
        <v>533</v>
      </c>
      <c r="E88" s="49"/>
      <c r="F88" s="49"/>
      <c r="G88" s="49"/>
      <c r="H88" s="39"/>
      <c r="I88" s="17">
        <v>2</v>
      </c>
      <c r="J88" s="49"/>
      <c r="K88" s="49"/>
      <c r="L88" s="50"/>
      <c r="M88" s="18">
        <v>2</v>
      </c>
      <c r="N88" s="18" t="s">
        <v>544</v>
      </c>
      <c r="O88" s="76"/>
      <c r="P88" s="18"/>
      <c r="Q88" s="353"/>
      <c r="R88" s="80" t="s">
        <v>155</v>
      </c>
    </row>
    <row r="89" spans="1:18" s="12" customFormat="1" ht="12.75" customHeight="1" x14ac:dyDescent="0.25">
      <c r="A89" s="38" t="s">
        <v>146</v>
      </c>
      <c r="B89" s="71" t="s">
        <v>55</v>
      </c>
      <c r="C89" s="17"/>
      <c r="D89" s="49"/>
      <c r="E89" s="49" t="s">
        <v>533</v>
      </c>
      <c r="F89" s="49"/>
      <c r="G89" s="49"/>
      <c r="H89" s="39"/>
      <c r="I89" s="17">
        <v>2</v>
      </c>
      <c r="J89" s="49"/>
      <c r="K89" s="49"/>
      <c r="L89" s="50"/>
      <c r="M89" s="18">
        <v>3</v>
      </c>
      <c r="N89" s="18" t="s">
        <v>543</v>
      </c>
      <c r="O89" s="76"/>
      <c r="P89" s="18"/>
      <c r="Q89" s="353"/>
      <c r="R89" s="80" t="s">
        <v>104</v>
      </c>
    </row>
    <row r="90" spans="1:18" s="12" customFormat="1" ht="12.75" customHeight="1" x14ac:dyDescent="0.25">
      <c r="A90" s="38" t="s">
        <v>60</v>
      </c>
      <c r="B90" s="72" t="s">
        <v>563</v>
      </c>
      <c r="C90" s="17"/>
      <c r="D90" s="49"/>
      <c r="E90" s="49" t="s">
        <v>533</v>
      </c>
      <c r="F90" s="49"/>
      <c r="G90" s="49"/>
      <c r="H90" s="39"/>
      <c r="I90" s="17"/>
      <c r="J90" s="49">
        <v>1</v>
      </c>
      <c r="K90" s="49"/>
      <c r="L90" s="50"/>
      <c r="M90" s="18">
        <v>2</v>
      </c>
      <c r="N90" s="18" t="s">
        <v>543</v>
      </c>
      <c r="O90" s="76"/>
      <c r="P90" s="18"/>
      <c r="Q90" s="353"/>
      <c r="R90" s="80" t="s">
        <v>151</v>
      </c>
    </row>
    <row r="91" spans="1:18" s="12" customFormat="1" ht="12.75" customHeight="1" x14ac:dyDescent="0.25">
      <c r="A91" s="38" t="s">
        <v>61</v>
      </c>
      <c r="B91" s="47" t="s">
        <v>564</v>
      </c>
      <c r="C91" s="17"/>
      <c r="D91" s="49"/>
      <c r="E91" s="49"/>
      <c r="F91" s="49" t="s">
        <v>533</v>
      </c>
      <c r="G91" s="49"/>
      <c r="H91" s="39"/>
      <c r="I91" s="17"/>
      <c r="J91" s="49">
        <v>2</v>
      </c>
      <c r="K91" s="49"/>
      <c r="L91" s="50"/>
      <c r="M91" s="18">
        <v>3</v>
      </c>
      <c r="N91" s="18" t="s">
        <v>543</v>
      </c>
      <c r="O91" s="536"/>
      <c r="P91" s="149"/>
      <c r="Q91" s="150"/>
      <c r="R91" s="80" t="s">
        <v>62</v>
      </c>
    </row>
    <row r="92" spans="1:18" s="12" customFormat="1" ht="12.75" customHeight="1" x14ac:dyDescent="0.25">
      <c r="A92" s="38" t="s">
        <v>156</v>
      </c>
      <c r="B92" s="79" t="s">
        <v>157</v>
      </c>
      <c r="C92" s="17"/>
      <c r="D92" s="49"/>
      <c r="E92" s="49"/>
      <c r="F92" s="49"/>
      <c r="G92" s="49"/>
      <c r="H92" s="39" t="s">
        <v>533</v>
      </c>
      <c r="I92" s="17">
        <v>2</v>
      </c>
      <c r="J92" s="49"/>
      <c r="K92" s="49"/>
      <c r="L92" s="50"/>
      <c r="M92" s="18">
        <v>3</v>
      </c>
      <c r="N92" s="18" t="s">
        <v>543</v>
      </c>
      <c r="O92" s="76"/>
      <c r="P92" s="85"/>
      <c r="Q92" s="544"/>
      <c r="R92" s="80" t="s">
        <v>67</v>
      </c>
    </row>
    <row r="93" spans="1:18" s="12" customFormat="1" ht="12.75" customHeight="1" x14ac:dyDescent="0.25">
      <c r="A93" s="38" t="s">
        <v>57</v>
      </c>
      <c r="B93" s="73" t="s">
        <v>58</v>
      </c>
      <c r="C93" s="17"/>
      <c r="D93" s="49" t="s">
        <v>533</v>
      </c>
      <c r="E93" s="49"/>
      <c r="F93" s="49"/>
      <c r="G93" s="49"/>
      <c r="H93" s="39"/>
      <c r="I93" s="17">
        <v>2</v>
      </c>
      <c r="J93" s="49"/>
      <c r="K93" s="49"/>
      <c r="L93" s="50"/>
      <c r="M93" s="18">
        <v>3</v>
      </c>
      <c r="N93" s="18" t="s">
        <v>544</v>
      </c>
      <c r="O93" s="76"/>
      <c r="P93" s="18"/>
      <c r="Q93" s="353"/>
      <c r="R93" s="80" t="s">
        <v>56</v>
      </c>
    </row>
    <row r="94" spans="1:18" s="12" customFormat="1" ht="12.75" customHeight="1" x14ac:dyDescent="0.2">
      <c r="A94" s="38" t="s">
        <v>443</v>
      </c>
      <c r="B94" s="618" t="s">
        <v>668</v>
      </c>
      <c r="C94" s="17"/>
      <c r="D94" s="49" t="s">
        <v>533</v>
      </c>
      <c r="E94" s="49"/>
      <c r="F94" s="49"/>
      <c r="G94" s="49"/>
      <c r="H94" s="39"/>
      <c r="I94" s="17">
        <v>2</v>
      </c>
      <c r="J94" s="49"/>
      <c r="K94" s="49"/>
      <c r="L94" s="50"/>
      <c r="M94" s="18">
        <v>3</v>
      </c>
      <c r="N94" s="18" t="s">
        <v>544</v>
      </c>
      <c r="O94" s="76"/>
      <c r="P94" s="18"/>
      <c r="Q94" s="353"/>
      <c r="R94" s="80" t="s">
        <v>28</v>
      </c>
    </row>
    <row r="95" spans="1:18" s="12" customFormat="1" ht="12.75" customHeight="1" x14ac:dyDescent="0.25">
      <c r="A95" s="38" t="s">
        <v>656</v>
      </c>
      <c r="B95" s="73" t="s">
        <v>64</v>
      </c>
      <c r="C95" s="17"/>
      <c r="D95" s="49" t="s">
        <v>533</v>
      </c>
      <c r="E95" s="49"/>
      <c r="F95" s="49"/>
      <c r="G95" s="49"/>
      <c r="H95" s="39"/>
      <c r="I95" s="17">
        <v>2</v>
      </c>
      <c r="J95" s="49"/>
      <c r="K95" s="49"/>
      <c r="L95" s="50"/>
      <c r="M95" s="18">
        <v>2</v>
      </c>
      <c r="N95" s="18" t="s">
        <v>544</v>
      </c>
      <c r="O95" s="76"/>
      <c r="P95" s="18"/>
      <c r="Q95" s="353"/>
      <c r="R95" s="80" t="s">
        <v>50</v>
      </c>
    </row>
    <row r="96" spans="1:18" s="12" customFormat="1" ht="12.75" customHeight="1" x14ac:dyDescent="0.25">
      <c r="A96" s="87" t="s">
        <v>158</v>
      </c>
      <c r="B96" s="75" t="s">
        <v>65</v>
      </c>
      <c r="C96" s="76"/>
      <c r="D96" s="49"/>
      <c r="E96" s="49"/>
      <c r="F96" s="49"/>
      <c r="G96" s="49" t="s">
        <v>533</v>
      </c>
      <c r="H96" s="51"/>
      <c r="I96" s="76">
        <v>2</v>
      </c>
      <c r="J96" s="49"/>
      <c r="K96" s="49"/>
      <c r="L96" s="76"/>
      <c r="M96" s="18">
        <v>2</v>
      </c>
      <c r="N96" s="18" t="s">
        <v>543</v>
      </c>
      <c r="O96" s="76"/>
      <c r="P96" s="18"/>
      <c r="Q96" s="353"/>
      <c r="R96" s="80" t="s">
        <v>66</v>
      </c>
    </row>
    <row r="97" spans="1:18" s="12" customFormat="1" ht="12.75" customHeight="1" x14ac:dyDescent="0.25">
      <c r="A97" s="38" t="s">
        <v>148</v>
      </c>
      <c r="B97" s="57" t="s">
        <v>59</v>
      </c>
      <c r="C97" s="17"/>
      <c r="D97" s="49"/>
      <c r="E97" s="49"/>
      <c r="F97" s="49"/>
      <c r="G97" s="49"/>
      <c r="H97" s="39" t="s">
        <v>533</v>
      </c>
      <c r="I97" s="17">
        <v>1</v>
      </c>
      <c r="J97" s="49"/>
      <c r="K97" s="49"/>
      <c r="L97" s="50"/>
      <c r="M97" s="18">
        <v>2</v>
      </c>
      <c r="N97" s="18" t="s">
        <v>543</v>
      </c>
      <c r="O97" s="76"/>
      <c r="P97" s="18"/>
      <c r="Q97" s="353"/>
      <c r="R97" s="80" t="s">
        <v>147</v>
      </c>
    </row>
    <row r="98" spans="1:18" s="12" customFormat="1" ht="12.75" customHeight="1" x14ac:dyDescent="0.25">
      <c r="A98" s="87" t="s">
        <v>159</v>
      </c>
      <c r="B98" s="75" t="s">
        <v>160</v>
      </c>
      <c r="C98" s="76"/>
      <c r="D98" s="49"/>
      <c r="E98" s="49"/>
      <c r="F98" s="49"/>
      <c r="G98" s="49"/>
      <c r="H98" s="51" t="s">
        <v>533</v>
      </c>
      <c r="I98" s="76"/>
      <c r="J98" s="49">
        <v>2</v>
      </c>
      <c r="K98" s="49"/>
      <c r="L98" s="76"/>
      <c r="M98" s="18">
        <v>2</v>
      </c>
      <c r="N98" s="18" t="s">
        <v>543</v>
      </c>
      <c r="O98" s="76"/>
      <c r="P98" s="18"/>
      <c r="Q98" s="353"/>
      <c r="R98" s="80" t="s">
        <v>161</v>
      </c>
    </row>
    <row r="99" spans="1:18" s="12" customFormat="1" ht="12.75" customHeight="1" x14ac:dyDescent="0.25">
      <c r="A99" s="757" t="s">
        <v>549</v>
      </c>
      <c r="B99" s="758"/>
      <c r="C99" s="758"/>
      <c r="D99" s="758"/>
      <c r="E99" s="758"/>
      <c r="F99" s="758"/>
      <c r="G99" s="758"/>
      <c r="H99" s="758"/>
      <c r="I99" s="758"/>
      <c r="J99" s="758"/>
      <c r="K99" s="758"/>
      <c r="L99" s="758"/>
      <c r="M99" s="530"/>
      <c r="N99" s="531"/>
      <c r="O99" s="530"/>
      <c r="P99" s="29"/>
      <c r="Q99" s="548"/>
      <c r="R99" s="56"/>
    </row>
    <row r="100" spans="1:18" s="12" customFormat="1" ht="12.75" customHeight="1" x14ac:dyDescent="0.25">
      <c r="A100" s="38" t="s">
        <v>57</v>
      </c>
      <c r="B100" s="77" t="s">
        <v>58</v>
      </c>
      <c r="C100" s="17"/>
      <c r="D100" s="49" t="s">
        <v>533</v>
      </c>
      <c r="E100" s="49"/>
      <c r="F100" s="49"/>
      <c r="G100" s="49"/>
      <c r="H100" s="39"/>
      <c r="I100" s="17">
        <v>2</v>
      </c>
      <c r="J100" s="49"/>
      <c r="K100" s="49"/>
      <c r="L100" s="50"/>
      <c r="M100" s="18">
        <v>3</v>
      </c>
      <c r="N100" s="18" t="s">
        <v>544</v>
      </c>
      <c r="O100" s="76"/>
      <c r="P100" s="18"/>
      <c r="Q100" s="352"/>
      <c r="R100" s="80" t="s">
        <v>56</v>
      </c>
    </row>
    <row r="101" spans="1:18" s="12" customFormat="1" ht="12.75" customHeight="1" x14ac:dyDescent="0.25">
      <c r="A101" s="498" t="s">
        <v>646</v>
      </c>
      <c r="B101" s="77" t="s">
        <v>647</v>
      </c>
      <c r="C101" s="17"/>
      <c r="D101" s="49"/>
      <c r="E101" s="49" t="s">
        <v>533</v>
      </c>
      <c r="F101" s="49"/>
      <c r="G101" s="49"/>
      <c r="H101" s="39"/>
      <c r="I101" s="17">
        <v>2</v>
      </c>
      <c r="J101" s="49"/>
      <c r="K101" s="49"/>
      <c r="L101" s="50"/>
      <c r="M101" s="18">
        <v>3</v>
      </c>
      <c r="N101" s="18" t="s">
        <v>544</v>
      </c>
      <c r="O101" s="76"/>
      <c r="P101" s="18"/>
      <c r="Q101" s="352"/>
      <c r="R101" s="80" t="s">
        <v>68</v>
      </c>
    </row>
    <row r="102" spans="1:18" s="12" customFormat="1" ht="12.75" customHeight="1" x14ac:dyDescent="0.25">
      <c r="A102" s="38" t="s">
        <v>162</v>
      </c>
      <c r="B102" s="151" t="s">
        <v>565</v>
      </c>
      <c r="C102" s="17"/>
      <c r="D102" s="49"/>
      <c r="E102" s="49" t="s">
        <v>533</v>
      </c>
      <c r="F102" s="49"/>
      <c r="G102" s="49"/>
      <c r="H102" s="39"/>
      <c r="I102" s="17">
        <v>2</v>
      </c>
      <c r="J102" s="49">
        <v>1</v>
      </c>
      <c r="K102" s="49"/>
      <c r="L102" s="50"/>
      <c r="M102" s="18">
        <v>4</v>
      </c>
      <c r="N102" s="18" t="s">
        <v>543</v>
      </c>
      <c r="O102" s="76"/>
      <c r="P102" s="154"/>
      <c r="Q102" s="545"/>
      <c r="R102" s="80" t="s">
        <v>63</v>
      </c>
    </row>
    <row r="103" spans="1:18" s="12" customFormat="1" ht="12.75" customHeight="1" x14ac:dyDescent="0.25">
      <c r="A103" s="38" t="s">
        <v>149</v>
      </c>
      <c r="B103" s="68" t="s">
        <v>561</v>
      </c>
      <c r="C103" s="17"/>
      <c r="D103" s="49"/>
      <c r="E103" s="49" t="s">
        <v>533</v>
      </c>
      <c r="F103" s="49"/>
      <c r="G103" s="49"/>
      <c r="H103" s="39"/>
      <c r="I103" s="17">
        <v>1</v>
      </c>
      <c r="J103" s="49"/>
      <c r="K103" s="49"/>
      <c r="L103" s="50"/>
      <c r="M103" s="18">
        <v>1</v>
      </c>
      <c r="N103" s="18" t="s">
        <v>543</v>
      </c>
      <c r="O103" s="76"/>
      <c r="P103" s="18"/>
      <c r="Q103" s="352"/>
      <c r="R103" s="80" t="s">
        <v>150</v>
      </c>
    </row>
    <row r="104" spans="1:18" s="12" customFormat="1" ht="12.75" customHeight="1" x14ac:dyDescent="0.25">
      <c r="A104" s="38" t="s">
        <v>60</v>
      </c>
      <c r="B104" s="68" t="s">
        <v>561</v>
      </c>
      <c r="C104" s="17"/>
      <c r="D104" s="49"/>
      <c r="E104" s="49" t="s">
        <v>533</v>
      </c>
      <c r="F104" s="49"/>
      <c r="G104" s="49"/>
      <c r="H104" s="39"/>
      <c r="I104" s="17"/>
      <c r="J104" s="49">
        <v>1</v>
      </c>
      <c r="K104" s="49"/>
      <c r="L104" s="50"/>
      <c r="M104" s="18">
        <v>2</v>
      </c>
      <c r="N104" s="18" t="s">
        <v>543</v>
      </c>
      <c r="O104" s="76"/>
      <c r="P104" s="18"/>
      <c r="Q104" s="352"/>
      <c r="R104" s="80" t="s">
        <v>151</v>
      </c>
    </row>
    <row r="105" spans="1:18" s="12" customFormat="1" ht="12.75" customHeight="1" x14ac:dyDescent="0.25">
      <c r="A105" s="38" t="s">
        <v>61</v>
      </c>
      <c r="B105" s="57" t="s">
        <v>562</v>
      </c>
      <c r="C105" s="17"/>
      <c r="D105" s="49"/>
      <c r="E105" s="49"/>
      <c r="F105" s="49" t="s">
        <v>533</v>
      </c>
      <c r="G105" s="49"/>
      <c r="H105" s="39"/>
      <c r="I105" s="17"/>
      <c r="J105" s="49">
        <v>2</v>
      </c>
      <c r="K105" s="49"/>
      <c r="L105" s="50"/>
      <c r="M105" s="18">
        <v>3</v>
      </c>
      <c r="N105" s="18" t="s">
        <v>543</v>
      </c>
      <c r="O105" s="536"/>
      <c r="P105" s="149"/>
      <c r="Q105" s="150"/>
      <c r="R105" s="80" t="s">
        <v>62</v>
      </c>
    </row>
    <row r="106" spans="1:18" s="12" customFormat="1" ht="12.6" customHeight="1" x14ac:dyDescent="0.25">
      <c r="A106" s="38" t="s">
        <v>69</v>
      </c>
      <c r="B106" s="155" t="s">
        <v>70</v>
      </c>
      <c r="C106" s="17"/>
      <c r="D106" s="49"/>
      <c r="E106" s="49"/>
      <c r="F106" s="49"/>
      <c r="G106" s="49"/>
      <c r="H106" s="39">
        <v>2</v>
      </c>
      <c r="I106" s="17">
        <v>2</v>
      </c>
      <c r="J106" s="49"/>
      <c r="K106" s="49"/>
      <c r="L106" s="50"/>
      <c r="M106" s="18">
        <v>2</v>
      </c>
      <c r="N106" s="18" t="s">
        <v>544</v>
      </c>
      <c r="O106" s="76"/>
      <c r="P106" s="18"/>
      <c r="Q106" s="545"/>
      <c r="R106" s="80" t="s">
        <v>71</v>
      </c>
    </row>
    <row r="107" spans="1:18" s="12" customFormat="1" ht="12.75" customHeight="1" x14ac:dyDescent="0.2">
      <c r="A107" s="156" t="s">
        <v>163</v>
      </c>
      <c r="B107" s="38" t="s">
        <v>164</v>
      </c>
      <c r="C107" s="17"/>
      <c r="D107" s="49"/>
      <c r="E107" s="49"/>
      <c r="F107" s="49"/>
      <c r="G107" s="49"/>
      <c r="H107" s="39" t="s">
        <v>533</v>
      </c>
      <c r="I107" s="17">
        <v>2</v>
      </c>
      <c r="J107" s="49"/>
      <c r="K107" s="49"/>
      <c r="L107" s="50"/>
      <c r="M107" s="31">
        <f>SUM(A107:L107)</f>
        <v>2</v>
      </c>
      <c r="N107" s="18" t="s">
        <v>544</v>
      </c>
      <c r="O107" s="76"/>
      <c r="P107" s="18"/>
      <c r="Q107" s="352"/>
      <c r="R107" s="80" t="s">
        <v>39</v>
      </c>
    </row>
    <row r="108" spans="1:18" s="12" customFormat="1" ht="12.75" customHeight="1" x14ac:dyDescent="0.25">
      <c r="A108" s="757" t="s">
        <v>552</v>
      </c>
      <c r="B108" s="761"/>
      <c r="C108" s="761"/>
      <c r="D108" s="761"/>
      <c r="E108" s="761"/>
      <c r="F108" s="761"/>
      <c r="G108" s="761"/>
      <c r="H108" s="761"/>
      <c r="I108" s="761"/>
      <c r="J108" s="761"/>
      <c r="K108" s="761"/>
      <c r="L108" s="761"/>
      <c r="M108" s="530"/>
      <c r="N108" s="531"/>
      <c r="O108" s="530"/>
      <c r="P108" s="464"/>
      <c r="Q108" s="549"/>
      <c r="R108" s="56"/>
    </row>
    <row r="109" spans="1:18" s="12" customFormat="1" ht="12.75" customHeight="1" x14ac:dyDescent="0.25">
      <c r="A109" s="38" t="s">
        <v>74</v>
      </c>
      <c r="B109" s="79" t="s">
        <v>75</v>
      </c>
      <c r="C109" s="17"/>
      <c r="D109" s="49"/>
      <c r="E109" s="49"/>
      <c r="F109" s="49" t="s">
        <v>533</v>
      </c>
      <c r="H109" s="39"/>
      <c r="I109" s="17">
        <v>2</v>
      </c>
      <c r="J109" s="49"/>
      <c r="K109" s="49"/>
      <c r="L109" s="50"/>
      <c r="M109" s="18">
        <v>2</v>
      </c>
      <c r="N109" s="18" t="s">
        <v>544</v>
      </c>
      <c r="O109" s="76"/>
      <c r="P109" s="35"/>
      <c r="Q109" s="32"/>
      <c r="R109" s="80" t="s">
        <v>76</v>
      </c>
    </row>
    <row r="110" spans="1:18" s="12" customFormat="1" ht="12.75" customHeight="1" x14ac:dyDescent="0.25">
      <c r="A110" s="38" t="s">
        <v>165</v>
      </c>
      <c r="B110" s="72" t="s">
        <v>77</v>
      </c>
      <c r="C110" s="17"/>
      <c r="D110" s="49"/>
      <c r="E110" s="49"/>
      <c r="F110" s="49"/>
      <c r="G110" s="49" t="s">
        <v>533</v>
      </c>
      <c r="H110" s="39"/>
      <c r="I110" s="17">
        <v>2</v>
      </c>
      <c r="J110" s="49"/>
      <c r="K110" s="49"/>
      <c r="L110" s="50"/>
      <c r="M110" s="18">
        <v>3</v>
      </c>
      <c r="N110" s="18" t="s">
        <v>544</v>
      </c>
      <c r="O110" s="76"/>
      <c r="P110" s="35"/>
      <c r="Q110" s="32"/>
      <c r="R110" s="80" t="s">
        <v>80</v>
      </c>
    </row>
    <row r="111" spans="1:18" s="12" customFormat="1" ht="12.75" customHeight="1" x14ac:dyDescent="0.25">
      <c r="A111" s="38" t="s">
        <v>78</v>
      </c>
      <c r="B111" s="72" t="s">
        <v>79</v>
      </c>
      <c r="C111" s="17"/>
      <c r="D111" s="49"/>
      <c r="E111" s="49"/>
      <c r="F111" s="49"/>
      <c r="G111" s="49" t="s">
        <v>533</v>
      </c>
      <c r="H111" s="39"/>
      <c r="I111" s="17"/>
      <c r="J111" s="49">
        <v>1</v>
      </c>
      <c r="K111" s="49"/>
      <c r="L111" s="50"/>
      <c r="M111" s="18">
        <v>1</v>
      </c>
      <c r="N111" s="18" t="s">
        <v>543</v>
      </c>
      <c r="O111" s="76"/>
      <c r="P111" s="35"/>
      <c r="Q111" s="32"/>
      <c r="R111" s="80" t="s">
        <v>80</v>
      </c>
    </row>
    <row r="112" spans="1:18" s="12" customFormat="1" ht="12.75" customHeight="1" x14ac:dyDescent="0.25">
      <c r="A112" s="38" t="s">
        <v>184</v>
      </c>
      <c r="B112" s="72" t="s">
        <v>566</v>
      </c>
      <c r="C112" s="17"/>
      <c r="D112" s="49"/>
      <c r="E112" s="49"/>
      <c r="F112" s="49"/>
      <c r="G112" s="49"/>
      <c r="H112" s="39" t="s">
        <v>533</v>
      </c>
      <c r="I112" s="17"/>
      <c r="J112" s="49">
        <v>2</v>
      </c>
      <c r="K112" s="49"/>
      <c r="L112" s="50"/>
      <c r="M112" s="18">
        <v>3</v>
      </c>
      <c r="N112" s="18" t="s">
        <v>543</v>
      </c>
      <c r="O112" s="484"/>
      <c r="P112" s="546"/>
      <c r="Q112" s="18"/>
      <c r="R112" s="80" t="s">
        <v>161</v>
      </c>
    </row>
    <row r="113" spans="1:18" s="12" customFormat="1" ht="12.75" customHeight="1" x14ac:dyDescent="0.25">
      <c r="A113" s="38" t="s">
        <v>166</v>
      </c>
      <c r="B113" s="79" t="s">
        <v>567</v>
      </c>
      <c r="C113" s="17"/>
      <c r="D113" s="49"/>
      <c r="E113" s="49"/>
      <c r="F113" s="49" t="s">
        <v>533</v>
      </c>
      <c r="G113" s="49"/>
      <c r="H113" s="39"/>
      <c r="I113" s="17">
        <v>2</v>
      </c>
      <c r="J113" s="49"/>
      <c r="K113" s="49"/>
      <c r="L113" s="50"/>
      <c r="M113" s="18">
        <v>2</v>
      </c>
      <c r="N113" s="18" t="s">
        <v>544</v>
      </c>
      <c r="O113" s="76"/>
      <c r="P113" s="35"/>
      <c r="Q113" s="32"/>
      <c r="R113" s="80" t="s">
        <v>81</v>
      </c>
    </row>
    <row r="114" spans="1:18" s="12" customFormat="1" ht="12.75" customHeight="1" x14ac:dyDescent="0.25">
      <c r="A114" s="38" t="s">
        <v>82</v>
      </c>
      <c r="B114" s="79" t="s">
        <v>568</v>
      </c>
      <c r="C114" s="17"/>
      <c r="D114" s="49"/>
      <c r="E114" s="49"/>
      <c r="F114" s="49" t="s">
        <v>533</v>
      </c>
      <c r="G114" s="49"/>
      <c r="H114" s="39"/>
      <c r="I114" s="17"/>
      <c r="J114" s="49">
        <v>2</v>
      </c>
      <c r="K114" s="49"/>
      <c r="L114" s="50"/>
      <c r="M114" s="18">
        <v>3</v>
      </c>
      <c r="N114" s="18" t="s">
        <v>543</v>
      </c>
      <c r="O114" s="76"/>
      <c r="P114" s="35"/>
      <c r="Q114" s="32"/>
      <c r="R114" s="80" t="s">
        <v>83</v>
      </c>
    </row>
    <row r="115" spans="1:18" s="12" customFormat="1" ht="12.75" customHeight="1" x14ac:dyDescent="0.25">
      <c r="A115" s="38" t="s">
        <v>167</v>
      </c>
      <c r="B115" s="72" t="s">
        <v>84</v>
      </c>
      <c r="C115" s="17"/>
      <c r="D115" s="49"/>
      <c r="E115" s="49"/>
      <c r="F115" s="49"/>
      <c r="G115" s="49"/>
      <c r="H115" s="39" t="s">
        <v>533</v>
      </c>
      <c r="I115" s="17">
        <v>2</v>
      </c>
      <c r="J115" s="49"/>
      <c r="K115" s="49"/>
      <c r="L115" s="50"/>
      <c r="M115" s="18">
        <v>3</v>
      </c>
      <c r="N115" s="18" t="s">
        <v>544</v>
      </c>
      <c r="O115" s="76"/>
      <c r="P115" s="35"/>
      <c r="Q115" s="32"/>
      <c r="R115" s="80" t="s">
        <v>85</v>
      </c>
    </row>
    <row r="116" spans="1:18" s="12" customFormat="1" ht="12.75" customHeight="1" x14ac:dyDescent="0.25">
      <c r="A116" s="38" t="s">
        <v>168</v>
      </c>
      <c r="B116" s="68" t="s">
        <v>90</v>
      </c>
      <c r="C116" s="17"/>
      <c r="D116" s="49"/>
      <c r="E116" s="49"/>
      <c r="F116" s="49"/>
      <c r="G116" s="49" t="s">
        <v>533</v>
      </c>
      <c r="H116" s="39"/>
      <c r="I116" s="17">
        <v>2</v>
      </c>
      <c r="J116" s="49"/>
      <c r="K116" s="49"/>
      <c r="L116" s="50"/>
      <c r="M116" s="18">
        <v>3</v>
      </c>
      <c r="N116" s="18" t="s">
        <v>544</v>
      </c>
      <c r="O116" s="76"/>
      <c r="P116" s="35"/>
      <c r="Q116" s="32"/>
      <c r="R116" s="80" t="s">
        <v>91</v>
      </c>
    </row>
    <row r="117" spans="1:18" s="12" customFormat="1" ht="12.75" customHeight="1" x14ac:dyDescent="0.25">
      <c r="A117" s="38" t="s">
        <v>92</v>
      </c>
      <c r="B117" s="68" t="s">
        <v>93</v>
      </c>
      <c r="C117" s="17"/>
      <c r="D117" s="49"/>
      <c r="E117" s="49"/>
      <c r="F117" s="49"/>
      <c r="G117" s="49"/>
      <c r="H117" s="49" t="s">
        <v>533</v>
      </c>
      <c r="I117" s="17"/>
      <c r="J117" s="49">
        <v>2</v>
      </c>
      <c r="K117" s="49"/>
      <c r="L117" s="50"/>
      <c r="M117" s="18">
        <v>3</v>
      </c>
      <c r="N117" s="18" t="s">
        <v>543</v>
      </c>
      <c r="O117" s="537"/>
      <c r="P117" s="35"/>
      <c r="Q117" s="32"/>
      <c r="R117" s="80" t="s">
        <v>63</v>
      </c>
    </row>
    <row r="118" spans="1:18" s="12" customFormat="1" ht="12.75" customHeight="1" x14ac:dyDescent="0.25">
      <c r="A118" s="38" t="s">
        <v>94</v>
      </c>
      <c r="B118" s="68" t="s">
        <v>95</v>
      </c>
      <c r="C118" s="17"/>
      <c r="D118" s="49"/>
      <c r="E118" s="49"/>
      <c r="F118" s="49"/>
      <c r="G118" s="49"/>
      <c r="H118" s="49" t="s">
        <v>533</v>
      </c>
      <c r="I118" s="17"/>
      <c r="J118" s="49">
        <v>2</v>
      </c>
      <c r="K118" s="49"/>
      <c r="L118" s="50"/>
      <c r="M118" s="18">
        <v>3</v>
      </c>
      <c r="N118" s="18" t="s">
        <v>543</v>
      </c>
      <c r="O118" s="76"/>
      <c r="P118" s="35"/>
      <c r="Q118" s="32"/>
      <c r="R118" s="80" t="s">
        <v>85</v>
      </c>
    </row>
    <row r="119" spans="1:18" s="12" customFormat="1" ht="12.75" customHeight="1" x14ac:dyDescent="0.25">
      <c r="A119" s="38" t="s">
        <v>170</v>
      </c>
      <c r="B119" s="68" t="s">
        <v>98</v>
      </c>
      <c r="C119" s="17"/>
      <c r="D119" s="49"/>
      <c r="E119" s="49"/>
      <c r="F119" s="49"/>
      <c r="G119" s="49" t="s">
        <v>533</v>
      </c>
      <c r="H119" s="39"/>
      <c r="I119" s="17">
        <v>2</v>
      </c>
      <c r="J119" s="49"/>
      <c r="K119" s="49"/>
      <c r="L119" s="50"/>
      <c r="M119" s="18">
        <v>3</v>
      </c>
      <c r="N119" s="18" t="s">
        <v>544</v>
      </c>
      <c r="O119" s="76"/>
      <c r="P119" s="35"/>
      <c r="Q119" s="32"/>
      <c r="R119" s="80" t="s">
        <v>169</v>
      </c>
    </row>
    <row r="120" spans="1:18" s="12" customFormat="1" ht="12.75" customHeight="1" x14ac:dyDescent="0.25">
      <c r="A120" s="38" t="s">
        <v>171</v>
      </c>
      <c r="B120" s="68" t="s">
        <v>99</v>
      </c>
      <c r="C120" s="17"/>
      <c r="D120" s="49"/>
      <c r="E120" s="49"/>
      <c r="F120" s="49"/>
      <c r="G120" s="49" t="s">
        <v>533</v>
      </c>
      <c r="H120" s="39"/>
      <c r="I120" s="17">
        <v>2</v>
      </c>
      <c r="J120" s="49"/>
      <c r="K120" s="49"/>
      <c r="L120" s="50"/>
      <c r="M120" s="18">
        <v>3</v>
      </c>
      <c r="N120" s="18" t="s">
        <v>544</v>
      </c>
      <c r="O120" s="76"/>
      <c r="P120" s="35"/>
      <c r="Q120" s="32"/>
      <c r="R120" s="80" t="s">
        <v>100</v>
      </c>
    </row>
    <row r="121" spans="1:18" s="12" customFormat="1" ht="12.75" customHeight="1" x14ac:dyDescent="0.25">
      <c r="A121" s="38" t="s">
        <v>156</v>
      </c>
      <c r="B121" s="74" t="s">
        <v>157</v>
      </c>
      <c r="C121" s="17"/>
      <c r="D121" s="49"/>
      <c r="E121" s="49"/>
      <c r="F121" s="49"/>
      <c r="G121" s="49"/>
      <c r="H121" s="39" t="s">
        <v>533</v>
      </c>
      <c r="I121" s="17">
        <v>2</v>
      </c>
      <c r="J121" s="49"/>
      <c r="K121" s="49"/>
      <c r="L121" s="50"/>
      <c r="M121" s="18">
        <v>3</v>
      </c>
      <c r="N121" s="18" t="s">
        <v>543</v>
      </c>
      <c r="O121" s="76"/>
      <c r="P121" s="85"/>
      <c r="Q121" s="544"/>
      <c r="R121" s="80" t="s">
        <v>67</v>
      </c>
    </row>
    <row r="122" spans="1:18" s="12" customFormat="1" ht="12.75" customHeight="1" x14ac:dyDescent="0.25">
      <c r="A122" s="38" t="s">
        <v>172</v>
      </c>
      <c r="B122" s="68" t="s">
        <v>174</v>
      </c>
      <c r="C122" s="17"/>
      <c r="D122" s="49"/>
      <c r="E122" s="49"/>
      <c r="F122" s="49" t="s">
        <v>533</v>
      </c>
      <c r="G122" s="49"/>
      <c r="H122" s="39"/>
      <c r="I122" s="17"/>
      <c r="J122" s="49">
        <v>2</v>
      </c>
      <c r="K122" s="49"/>
      <c r="L122" s="50"/>
      <c r="M122" s="18">
        <v>3</v>
      </c>
      <c r="N122" s="18" t="s">
        <v>569</v>
      </c>
      <c r="O122" s="484"/>
      <c r="P122" s="546"/>
      <c r="Q122" s="18"/>
      <c r="R122" s="80" t="s">
        <v>176</v>
      </c>
    </row>
    <row r="123" spans="1:18" s="12" customFormat="1" ht="12.75" customHeight="1" x14ac:dyDescent="0.25">
      <c r="A123" s="38" t="s">
        <v>173</v>
      </c>
      <c r="B123" s="68" t="s">
        <v>175</v>
      </c>
      <c r="C123" s="17"/>
      <c r="D123" s="49"/>
      <c r="E123" s="49"/>
      <c r="F123" s="49"/>
      <c r="G123" s="49" t="s">
        <v>533</v>
      </c>
      <c r="H123" s="39"/>
      <c r="I123" s="17"/>
      <c r="J123" s="49">
        <v>2</v>
      </c>
      <c r="K123" s="49"/>
      <c r="L123" s="50"/>
      <c r="M123" s="18">
        <v>3</v>
      </c>
      <c r="N123" s="18" t="s">
        <v>569</v>
      </c>
      <c r="O123" s="484"/>
      <c r="P123" s="546"/>
      <c r="Q123" s="18"/>
      <c r="R123" s="80" t="s">
        <v>42</v>
      </c>
    </row>
    <row r="124" spans="1:18" s="12" customFormat="1" ht="12.75" customHeight="1" x14ac:dyDescent="0.25">
      <c r="A124" s="757" t="s">
        <v>554</v>
      </c>
      <c r="B124" s="758"/>
      <c r="C124" s="758"/>
      <c r="D124" s="758"/>
      <c r="E124" s="758"/>
      <c r="F124" s="758"/>
      <c r="G124" s="758"/>
      <c r="H124" s="758"/>
      <c r="I124" s="758"/>
      <c r="J124" s="758"/>
      <c r="K124" s="758"/>
      <c r="L124" s="758"/>
      <c r="M124" s="83"/>
      <c r="N124" s="532"/>
      <c r="O124" s="83"/>
      <c r="P124" s="464"/>
      <c r="Q124" s="549"/>
      <c r="R124" s="56"/>
    </row>
    <row r="125" spans="1:18" s="12" customFormat="1" ht="12.75" customHeight="1" x14ac:dyDescent="0.25">
      <c r="A125" s="38" t="s">
        <v>57</v>
      </c>
      <c r="B125" s="77" t="s">
        <v>58</v>
      </c>
      <c r="C125" s="17"/>
      <c r="D125" s="49" t="s">
        <v>533</v>
      </c>
      <c r="E125" s="49"/>
      <c r="F125" s="49"/>
      <c r="G125" s="49"/>
      <c r="H125" s="39"/>
      <c r="I125" s="17">
        <v>2</v>
      </c>
      <c r="J125" s="49"/>
      <c r="K125" s="49"/>
      <c r="L125" s="50"/>
      <c r="M125" s="18">
        <v>3</v>
      </c>
      <c r="N125" s="18" t="s">
        <v>544</v>
      </c>
      <c r="O125" s="76"/>
      <c r="P125" s="18"/>
      <c r="Q125" s="352"/>
      <c r="R125" s="80" t="s">
        <v>56</v>
      </c>
    </row>
    <row r="126" spans="1:18" s="12" customFormat="1" ht="12.75" customHeight="1" x14ac:dyDescent="0.25">
      <c r="A126" s="38" t="s">
        <v>443</v>
      </c>
      <c r="B126" s="77" t="s">
        <v>669</v>
      </c>
      <c r="C126" s="17"/>
      <c r="D126" s="49" t="s">
        <v>533</v>
      </c>
      <c r="E126" s="49"/>
      <c r="F126" s="49"/>
      <c r="G126" s="49"/>
      <c r="H126" s="39"/>
      <c r="I126" s="17">
        <v>2</v>
      </c>
      <c r="J126" s="49"/>
      <c r="K126" s="49"/>
      <c r="L126" s="50"/>
      <c r="M126" s="18">
        <v>3</v>
      </c>
      <c r="N126" s="18" t="s">
        <v>544</v>
      </c>
      <c r="O126" s="76"/>
      <c r="P126" s="18"/>
      <c r="Q126" s="352"/>
      <c r="R126" s="80" t="s">
        <v>28</v>
      </c>
    </row>
    <row r="127" spans="1:18" s="12" customFormat="1" ht="12.75" customHeight="1" x14ac:dyDescent="0.25">
      <c r="A127" s="38" t="s">
        <v>146</v>
      </c>
      <c r="B127" s="71" t="s">
        <v>55</v>
      </c>
      <c r="C127" s="17"/>
      <c r="D127" s="49"/>
      <c r="E127" s="49" t="s">
        <v>533</v>
      </c>
      <c r="F127" s="49"/>
      <c r="G127" s="49"/>
      <c r="H127" s="39"/>
      <c r="I127" s="17">
        <v>2</v>
      </c>
      <c r="J127" s="49"/>
      <c r="K127" s="49"/>
      <c r="L127" s="50"/>
      <c r="M127" s="18">
        <v>3</v>
      </c>
      <c r="N127" s="18" t="s">
        <v>543</v>
      </c>
      <c r="O127" s="76"/>
      <c r="P127" s="18"/>
      <c r="Q127" s="352"/>
      <c r="R127" s="80" t="s">
        <v>104</v>
      </c>
    </row>
    <row r="128" spans="1:18" s="12" customFormat="1" ht="12.75" customHeight="1" x14ac:dyDescent="0.25">
      <c r="A128" s="38" t="s">
        <v>177</v>
      </c>
      <c r="B128" s="79" t="s">
        <v>101</v>
      </c>
      <c r="C128" s="17"/>
      <c r="D128" s="49" t="s">
        <v>533</v>
      </c>
      <c r="E128" s="49"/>
      <c r="F128" s="49"/>
      <c r="G128" s="49"/>
      <c r="H128" s="39"/>
      <c r="I128" s="17">
        <v>2</v>
      </c>
      <c r="J128" s="49"/>
      <c r="K128" s="49"/>
      <c r="L128" s="50"/>
      <c r="M128" s="18">
        <v>2</v>
      </c>
      <c r="N128" s="18" t="s">
        <v>543</v>
      </c>
      <c r="O128" s="537"/>
      <c r="P128" s="35"/>
      <c r="Q128" s="32"/>
      <c r="R128" s="80" t="s">
        <v>56</v>
      </c>
    </row>
    <row r="129" spans="1:18" s="12" customFormat="1" ht="12.75" customHeight="1" x14ac:dyDescent="0.25">
      <c r="A129" s="38" t="s">
        <v>102</v>
      </c>
      <c r="B129" s="79" t="s">
        <v>103</v>
      </c>
      <c r="C129" s="17"/>
      <c r="D129" s="49" t="s">
        <v>533</v>
      </c>
      <c r="E129" s="49"/>
      <c r="F129" s="49"/>
      <c r="G129" s="49"/>
      <c r="H129" s="39"/>
      <c r="I129" s="17"/>
      <c r="J129" s="49"/>
      <c r="K129" s="49">
        <v>2</v>
      </c>
      <c r="L129" s="50"/>
      <c r="M129" s="18">
        <v>3</v>
      </c>
      <c r="N129" s="18" t="s">
        <v>543</v>
      </c>
      <c r="O129" s="537"/>
      <c r="P129" s="35"/>
      <c r="Q129" s="32"/>
      <c r="R129" s="80" t="s">
        <v>4</v>
      </c>
    </row>
    <row r="130" spans="1:18" s="12" customFormat="1" ht="12.75" customHeight="1" x14ac:dyDescent="0.25">
      <c r="A130" s="87" t="s">
        <v>105</v>
      </c>
      <c r="B130" s="85" t="s">
        <v>106</v>
      </c>
      <c r="C130" s="17"/>
      <c r="D130" s="49"/>
      <c r="E130" s="49" t="s">
        <v>533</v>
      </c>
      <c r="F130" s="49"/>
      <c r="G130" s="49"/>
      <c r="H130" s="39"/>
      <c r="I130" s="17"/>
      <c r="J130" s="49"/>
      <c r="K130" s="49">
        <v>2</v>
      </c>
      <c r="L130" s="50"/>
      <c r="M130" s="18">
        <v>3</v>
      </c>
      <c r="N130" s="18" t="s">
        <v>543</v>
      </c>
      <c r="O130" s="31" t="s">
        <v>553</v>
      </c>
      <c r="P130" s="18" t="s">
        <v>102</v>
      </c>
      <c r="Q130" s="352" t="s">
        <v>103</v>
      </c>
      <c r="R130" s="80" t="s">
        <v>4</v>
      </c>
    </row>
    <row r="131" spans="1:18" s="12" customFormat="1" ht="12.75" customHeight="1" x14ac:dyDescent="0.25">
      <c r="A131" s="38" t="s">
        <v>107</v>
      </c>
      <c r="B131" s="74" t="s">
        <v>108</v>
      </c>
      <c r="C131" s="17"/>
      <c r="D131" s="49"/>
      <c r="E131" s="49"/>
      <c r="F131" s="49"/>
      <c r="G131" s="49" t="s">
        <v>533</v>
      </c>
      <c r="H131" s="39"/>
      <c r="I131" s="17"/>
      <c r="J131" s="49">
        <v>1</v>
      </c>
      <c r="K131" s="49"/>
      <c r="L131" s="50"/>
      <c r="M131" s="18">
        <v>2</v>
      </c>
      <c r="N131" s="18" t="s">
        <v>543</v>
      </c>
      <c r="O131" s="537"/>
      <c r="P131" s="35"/>
      <c r="Q131" s="32"/>
      <c r="R131" s="80" t="s">
        <v>109</v>
      </c>
    </row>
    <row r="132" spans="1:18" s="12" customFormat="1" ht="12.75" customHeight="1" x14ac:dyDescent="0.25">
      <c r="A132" s="38" t="s">
        <v>110</v>
      </c>
      <c r="B132" s="57" t="s">
        <v>111</v>
      </c>
      <c r="C132" s="17"/>
      <c r="D132" s="49" t="s">
        <v>533</v>
      </c>
      <c r="E132" s="49"/>
      <c r="F132" s="49"/>
      <c r="G132" s="49"/>
      <c r="H132" s="39"/>
      <c r="I132" s="17">
        <v>1</v>
      </c>
      <c r="J132" s="49"/>
      <c r="K132" s="49"/>
      <c r="L132" s="50"/>
      <c r="M132" s="18">
        <v>2</v>
      </c>
      <c r="N132" s="18" t="s">
        <v>544</v>
      </c>
      <c r="O132" s="538"/>
      <c r="P132" s="35"/>
      <c r="Q132" s="32"/>
      <c r="R132" s="80" t="s">
        <v>178</v>
      </c>
    </row>
    <row r="133" spans="1:18" s="12" customFormat="1" ht="12.75" customHeight="1" x14ac:dyDescent="0.25">
      <c r="A133" s="38" t="s">
        <v>179</v>
      </c>
      <c r="B133" s="74" t="s">
        <v>112</v>
      </c>
      <c r="C133" s="17"/>
      <c r="D133" s="49" t="s">
        <v>533</v>
      </c>
      <c r="E133" s="49"/>
      <c r="F133" s="49"/>
      <c r="G133" s="49"/>
      <c r="H133" s="39"/>
      <c r="I133" s="17">
        <v>1</v>
      </c>
      <c r="J133" s="49"/>
      <c r="K133" s="49"/>
      <c r="L133" s="50"/>
      <c r="M133" s="18">
        <v>2</v>
      </c>
      <c r="N133" s="18" t="s">
        <v>543</v>
      </c>
      <c r="O133" s="537"/>
      <c r="P133" s="35"/>
      <c r="Q133" s="32"/>
      <c r="R133" s="80" t="s">
        <v>113</v>
      </c>
    </row>
    <row r="134" spans="1:18" s="12" customFormat="1" ht="12.75" customHeight="1" x14ac:dyDescent="0.25">
      <c r="A134" s="38" t="s">
        <v>180</v>
      </c>
      <c r="B134" s="74" t="s">
        <v>114</v>
      </c>
      <c r="C134" s="17"/>
      <c r="D134" s="49"/>
      <c r="E134" s="49"/>
      <c r="F134" s="49"/>
      <c r="G134" s="49"/>
      <c r="H134" s="39" t="s">
        <v>533</v>
      </c>
      <c r="I134" s="17">
        <v>2</v>
      </c>
      <c r="J134" s="49"/>
      <c r="K134" s="49"/>
      <c r="L134" s="50"/>
      <c r="M134" s="18">
        <v>3</v>
      </c>
      <c r="N134" s="18" t="s">
        <v>543</v>
      </c>
      <c r="O134" s="537"/>
      <c r="P134" s="35"/>
      <c r="Q134" s="32"/>
      <c r="R134" s="80" t="s">
        <v>56</v>
      </c>
    </row>
    <row r="135" spans="1:18" s="12" customFormat="1" ht="12.75" customHeight="1" x14ac:dyDescent="0.25">
      <c r="A135" s="38" t="s">
        <v>115</v>
      </c>
      <c r="B135" s="74" t="s">
        <v>116</v>
      </c>
      <c r="C135" s="17"/>
      <c r="D135" s="49"/>
      <c r="E135" s="49"/>
      <c r="F135" s="49"/>
      <c r="G135" s="49"/>
      <c r="H135" s="39" t="s">
        <v>533</v>
      </c>
      <c r="I135" s="17">
        <v>1</v>
      </c>
      <c r="J135" s="49"/>
      <c r="K135" s="49"/>
      <c r="L135" s="50"/>
      <c r="M135" s="18">
        <v>2</v>
      </c>
      <c r="N135" s="18" t="s">
        <v>544</v>
      </c>
      <c r="O135" s="537"/>
      <c r="P135" s="35"/>
      <c r="Q135" s="32"/>
      <c r="R135" s="80" t="s">
        <v>117</v>
      </c>
    </row>
    <row r="136" spans="1:18" s="12" customFormat="1" ht="12.75" customHeight="1" x14ac:dyDescent="0.25">
      <c r="A136" s="757" t="s">
        <v>555</v>
      </c>
      <c r="B136" s="758"/>
      <c r="C136" s="758"/>
      <c r="D136" s="758"/>
      <c r="E136" s="758"/>
      <c r="F136" s="758"/>
      <c r="G136" s="758"/>
      <c r="H136" s="758"/>
      <c r="I136" s="758"/>
      <c r="J136" s="758"/>
      <c r="K136" s="758"/>
      <c r="L136" s="758"/>
      <c r="M136" s="530"/>
      <c r="N136" s="531"/>
      <c r="O136" s="530"/>
      <c r="P136" s="464"/>
      <c r="Q136" s="549"/>
      <c r="R136" s="56"/>
    </row>
    <row r="137" spans="1:18" s="12" customFormat="1" ht="12.75" customHeight="1" x14ac:dyDescent="0.25">
      <c r="A137" s="628" t="s">
        <v>672</v>
      </c>
      <c r="B137" s="651" t="s">
        <v>55</v>
      </c>
      <c r="C137" s="620"/>
      <c r="D137" s="621"/>
      <c r="E137" s="621"/>
      <c r="F137" s="621" t="s">
        <v>533</v>
      </c>
      <c r="G137" s="621"/>
      <c r="H137" s="622"/>
      <c r="I137" s="620">
        <v>2</v>
      </c>
      <c r="J137" s="621"/>
      <c r="K137" s="621"/>
      <c r="L137" s="623"/>
      <c r="M137" s="624">
        <v>3</v>
      </c>
      <c r="N137" s="624" t="s">
        <v>544</v>
      </c>
      <c r="O137" s="510"/>
      <c r="P137" s="624"/>
      <c r="Q137" s="625"/>
      <c r="R137" s="652" t="s">
        <v>247</v>
      </c>
    </row>
    <row r="138" spans="1:18" s="627" customFormat="1" ht="12.75" customHeight="1" x14ac:dyDescent="0.25">
      <c r="A138" s="653" t="s">
        <v>673</v>
      </c>
      <c r="B138" s="654" t="s">
        <v>674</v>
      </c>
      <c r="C138" s="620"/>
      <c r="D138" s="621" t="s">
        <v>533</v>
      </c>
      <c r="E138" s="621"/>
      <c r="F138" s="621"/>
      <c r="G138" s="621"/>
      <c r="H138" s="622"/>
      <c r="I138" s="620"/>
      <c r="J138" s="621">
        <v>2</v>
      </c>
      <c r="K138" s="621"/>
      <c r="L138" s="623"/>
      <c r="M138" s="624">
        <v>3</v>
      </c>
      <c r="N138" s="624" t="s">
        <v>543</v>
      </c>
      <c r="O138" s="510"/>
      <c r="P138" s="624"/>
      <c r="Q138" s="625"/>
      <c r="R138" s="650" t="s">
        <v>181</v>
      </c>
    </row>
    <row r="139" spans="1:18" s="627" customFormat="1" ht="12.75" customHeight="1" x14ac:dyDescent="0.25">
      <c r="A139" s="655" t="s">
        <v>675</v>
      </c>
      <c r="B139" s="619" t="s">
        <v>118</v>
      </c>
      <c r="C139" s="620"/>
      <c r="D139" s="621" t="s">
        <v>533</v>
      </c>
      <c r="E139" s="621"/>
      <c r="F139" s="621"/>
      <c r="G139" s="621"/>
      <c r="H139" s="622"/>
      <c r="I139" s="620"/>
      <c r="J139" s="621">
        <v>2</v>
      </c>
      <c r="K139" s="621"/>
      <c r="L139" s="623"/>
      <c r="M139" s="624">
        <v>3</v>
      </c>
      <c r="N139" s="624" t="s">
        <v>543</v>
      </c>
      <c r="O139" s="510"/>
      <c r="P139" s="624"/>
      <c r="Q139" s="629"/>
      <c r="R139" s="626" t="s">
        <v>119</v>
      </c>
    </row>
    <row r="140" spans="1:18" s="12" customFormat="1" ht="12.75" customHeight="1" x14ac:dyDescent="0.25">
      <c r="A140" s="628" t="s">
        <v>120</v>
      </c>
      <c r="B140" s="619" t="s">
        <v>121</v>
      </c>
      <c r="C140" s="620"/>
      <c r="D140" s="621" t="s">
        <v>533</v>
      </c>
      <c r="E140" s="621"/>
      <c r="F140" s="621"/>
      <c r="G140" s="621"/>
      <c r="H140" s="622"/>
      <c r="I140" s="620"/>
      <c r="J140" s="621">
        <v>2</v>
      </c>
      <c r="K140" s="621"/>
      <c r="L140" s="623"/>
      <c r="M140" s="624">
        <v>2</v>
      </c>
      <c r="N140" s="624" t="s">
        <v>569</v>
      </c>
      <c r="O140" s="510"/>
      <c r="P140" s="624"/>
      <c r="Q140" s="625"/>
      <c r="R140" s="650" t="s">
        <v>122</v>
      </c>
    </row>
    <row r="141" spans="1:18" s="12" customFormat="1" ht="12.75" customHeight="1" x14ac:dyDescent="0.25">
      <c r="A141" s="655" t="s">
        <v>676</v>
      </c>
      <c r="B141" s="619" t="s">
        <v>123</v>
      </c>
      <c r="C141" s="620"/>
      <c r="D141" s="621" t="s">
        <v>533</v>
      </c>
      <c r="E141" s="621"/>
      <c r="F141" s="621"/>
      <c r="G141" s="621"/>
      <c r="H141" s="622"/>
      <c r="I141" s="620"/>
      <c r="J141" s="621">
        <v>2</v>
      </c>
      <c r="K141" s="621"/>
      <c r="L141" s="623"/>
      <c r="M141" s="624">
        <v>2</v>
      </c>
      <c r="N141" s="624" t="s">
        <v>543</v>
      </c>
      <c r="O141" s="510"/>
      <c r="P141" s="624"/>
      <c r="Q141" s="625"/>
      <c r="R141" s="650" t="s">
        <v>122</v>
      </c>
    </row>
    <row r="142" spans="1:18" s="12" customFormat="1" ht="12.75" customHeight="1" x14ac:dyDescent="0.25">
      <c r="A142" s="628" t="s">
        <v>124</v>
      </c>
      <c r="B142" s="656" t="s">
        <v>46</v>
      </c>
      <c r="C142" s="620"/>
      <c r="D142" s="621" t="s">
        <v>533</v>
      </c>
      <c r="E142" s="621"/>
      <c r="F142" s="621"/>
      <c r="G142" s="621"/>
      <c r="H142" s="622"/>
      <c r="I142" s="620"/>
      <c r="J142" s="621">
        <v>2</v>
      </c>
      <c r="K142" s="621"/>
      <c r="L142" s="623"/>
      <c r="M142" s="624">
        <v>3</v>
      </c>
      <c r="N142" s="624" t="s">
        <v>543</v>
      </c>
      <c r="O142" s="510"/>
      <c r="P142" s="632"/>
      <c r="Q142" s="657"/>
      <c r="R142" s="650" t="s">
        <v>125</v>
      </c>
    </row>
    <row r="143" spans="1:18" s="12" customFormat="1" ht="12.75" customHeight="1" x14ac:dyDescent="0.25">
      <c r="A143" s="628" t="s">
        <v>126</v>
      </c>
      <c r="B143" s="631" t="s">
        <v>127</v>
      </c>
      <c r="C143" s="620"/>
      <c r="D143" s="621"/>
      <c r="E143" s="621"/>
      <c r="F143" s="621"/>
      <c r="G143" s="621" t="s">
        <v>533</v>
      </c>
      <c r="H143" s="622"/>
      <c r="I143" s="620">
        <v>2</v>
      </c>
      <c r="J143" s="621"/>
      <c r="K143" s="621"/>
      <c r="L143" s="623"/>
      <c r="M143" s="624">
        <v>2</v>
      </c>
      <c r="N143" s="624" t="s">
        <v>544</v>
      </c>
      <c r="O143" s="510"/>
      <c r="P143" s="624"/>
      <c r="Q143" s="625"/>
      <c r="R143" s="650" t="s">
        <v>125</v>
      </c>
    </row>
    <row r="144" spans="1:18" s="12" customFormat="1" ht="12.75" customHeight="1" x14ac:dyDescent="0.2">
      <c r="A144" s="672" t="s">
        <v>685</v>
      </c>
      <c r="B144" s="640" t="s">
        <v>128</v>
      </c>
      <c r="C144" s="641"/>
      <c r="D144" s="642"/>
      <c r="E144" s="642" t="s">
        <v>533</v>
      </c>
      <c r="F144" s="642"/>
      <c r="G144" s="642"/>
      <c r="H144" s="643"/>
      <c r="I144" s="644">
        <v>2</v>
      </c>
      <c r="J144" s="642"/>
      <c r="K144" s="642"/>
      <c r="L144" s="645"/>
      <c r="M144" s="646">
        <v>3</v>
      </c>
      <c r="N144" s="646" t="s">
        <v>544</v>
      </c>
      <c r="O144" s="647" t="s">
        <v>3</v>
      </c>
      <c r="P144" s="648" t="s">
        <v>686</v>
      </c>
      <c r="Q144" s="649" t="s">
        <v>128</v>
      </c>
      <c r="R144" s="720" t="s">
        <v>679</v>
      </c>
    </row>
    <row r="145" spans="1:251" s="9" customFormat="1" ht="12.75" customHeight="1" x14ac:dyDescent="0.2">
      <c r="A145" s="672" t="s">
        <v>686</v>
      </c>
      <c r="B145" s="640" t="s">
        <v>128</v>
      </c>
      <c r="C145" s="641"/>
      <c r="D145" s="642"/>
      <c r="E145" s="642" t="s">
        <v>533</v>
      </c>
      <c r="F145" s="642"/>
      <c r="G145" s="642"/>
      <c r="H145" s="643"/>
      <c r="I145" s="644"/>
      <c r="J145" s="642">
        <v>2</v>
      </c>
      <c r="K145" s="642"/>
      <c r="L145" s="645"/>
      <c r="M145" s="646">
        <v>3</v>
      </c>
      <c r="N145" s="646" t="s">
        <v>543</v>
      </c>
      <c r="O145" s="646"/>
      <c r="P145" s="647"/>
      <c r="Q145" s="647"/>
      <c r="R145" s="720" t="s">
        <v>679</v>
      </c>
    </row>
    <row r="146" spans="1:251" s="9" customFormat="1" ht="12.75" customHeight="1" x14ac:dyDescent="0.2">
      <c r="A146" s="38" t="s">
        <v>130</v>
      </c>
      <c r="B146" s="74" t="s">
        <v>131</v>
      </c>
      <c r="C146" s="17"/>
      <c r="D146" s="49"/>
      <c r="E146" s="49"/>
      <c r="F146" s="49"/>
      <c r="G146" s="49" t="s">
        <v>533</v>
      </c>
      <c r="H146" s="39"/>
      <c r="I146" s="17">
        <v>2</v>
      </c>
      <c r="J146" s="49"/>
      <c r="K146" s="49"/>
      <c r="L146" s="50"/>
      <c r="M146" s="18">
        <v>3</v>
      </c>
      <c r="N146" s="18" t="s">
        <v>544</v>
      </c>
      <c r="O146" s="533" t="s">
        <v>3</v>
      </c>
      <c r="P146" s="160" t="s">
        <v>132</v>
      </c>
      <c r="Q146" s="329" t="s">
        <v>131</v>
      </c>
      <c r="R146" s="80" t="s">
        <v>47</v>
      </c>
    </row>
    <row r="147" spans="1:251" s="9" customFormat="1" ht="12.75" customHeight="1" x14ac:dyDescent="0.2">
      <c r="A147" s="38" t="s">
        <v>132</v>
      </c>
      <c r="B147" s="74" t="s">
        <v>131</v>
      </c>
      <c r="C147" s="17"/>
      <c r="D147" s="49"/>
      <c r="E147" s="49"/>
      <c r="F147" s="49"/>
      <c r="G147" s="49" t="s">
        <v>533</v>
      </c>
      <c r="H147" s="39"/>
      <c r="I147" s="17"/>
      <c r="J147" s="49">
        <v>1</v>
      </c>
      <c r="K147" s="49"/>
      <c r="L147" s="50"/>
      <c r="M147" s="18">
        <v>2</v>
      </c>
      <c r="N147" s="18" t="s">
        <v>543</v>
      </c>
      <c r="O147" s="484"/>
      <c r="P147" s="18"/>
      <c r="Q147" s="353"/>
      <c r="R147" s="80" t="s">
        <v>47</v>
      </c>
    </row>
    <row r="148" spans="1:251" s="9" customFormat="1" ht="12.75" customHeight="1" x14ac:dyDescent="0.2">
      <c r="A148" s="14" t="s">
        <v>133</v>
      </c>
      <c r="B148" s="74" t="s">
        <v>134</v>
      </c>
      <c r="C148" s="15"/>
      <c r="D148" s="48"/>
      <c r="E148" s="48"/>
      <c r="F148" s="48"/>
      <c r="G148" s="48"/>
      <c r="H148" s="16" t="s">
        <v>533</v>
      </c>
      <c r="I148" s="17">
        <v>2</v>
      </c>
      <c r="J148" s="49"/>
      <c r="K148" s="49"/>
      <c r="L148" s="50"/>
      <c r="M148" s="18">
        <v>3</v>
      </c>
      <c r="N148" s="18" t="s">
        <v>544</v>
      </c>
      <c r="O148" s="533" t="s">
        <v>3</v>
      </c>
      <c r="P148" s="36" t="s">
        <v>699</v>
      </c>
      <c r="Q148" s="329" t="s">
        <v>134</v>
      </c>
      <c r="R148" s="540" t="s">
        <v>135</v>
      </c>
    </row>
    <row r="149" spans="1:251" s="9" customFormat="1" ht="12.75" customHeight="1" x14ac:dyDescent="0.2">
      <c r="A149" s="655" t="s">
        <v>699</v>
      </c>
      <c r="B149" s="686" t="s">
        <v>134</v>
      </c>
      <c r="C149" s="687"/>
      <c r="D149" s="688"/>
      <c r="E149" s="688"/>
      <c r="F149" s="688"/>
      <c r="G149" s="688"/>
      <c r="H149" s="689" t="s">
        <v>533</v>
      </c>
      <c r="I149" s="690"/>
      <c r="J149" s="688">
        <v>2</v>
      </c>
      <c r="K149" s="688"/>
      <c r="L149" s="691"/>
      <c r="M149" s="692">
        <v>2</v>
      </c>
      <c r="N149" s="692" t="s">
        <v>543</v>
      </c>
      <c r="O149" s="692"/>
      <c r="P149" s="692"/>
      <c r="Q149" s="692"/>
      <c r="R149" s="726" t="s">
        <v>135</v>
      </c>
    </row>
    <row r="150" spans="1:251" s="9" customFormat="1" ht="12.75" customHeight="1" x14ac:dyDescent="0.2">
      <c r="A150" s="757" t="s">
        <v>570</v>
      </c>
      <c r="B150" s="758"/>
      <c r="C150" s="758"/>
      <c r="D150" s="758"/>
      <c r="E150" s="758"/>
      <c r="F150" s="758"/>
      <c r="G150" s="758"/>
      <c r="H150" s="758"/>
      <c r="I150" s="758"/>
      <c r="J150" s="758"/>
      <c r="K150" s="758"/>
      <c r="L150" s="758"/>
      <c r="M150" s="530"/>
      <c r="N150" s="531"/>
      <c r="O150" s="463"/>
      <c r="P150" s="488"/>
      <c r="Q150" s="550"/>
      <c r="R150" s="551"/>
    </row>
    <row r="151" spans="1:251" s="9" customFormat="1" ht="12.75" customHeight="1" x14ac:dyDescent="0.2">
      <c r="A151" s="14"/>
      <c r="B151" s="74" t="s">
        <v>570</v>
      </c>
      <c r="C151" s="15"/>
      <c r="D151" s="48"/>
      <c r="E151" s="48"/>
      <c r="F151" s="48"/>
      <c r="G151" s="48"/>
      <c r="H151" s="16"/>
      <c r="I151" s="17"/>
      <c r="J151" s="49"/>
      <c r="K151" s="49"/>
      <c r="L151" s="50"/>
      <c r="M151" s="18">
        <v>5</v>
      </c>
      <c r="N151" s="18"/>
      <c r="O151" s="484"/>
      <c r="P151" s="36"/>
      <c r="Q151" s="329"/>
      <c r="R151" s="540" t="s">
        <v>36</v>
      </c>
    </row>
    <row r="152" spans="1:251" s="12" customFormat="1" ht="12.75" customHeight="1" x14ac:dyDescent="0.25">
      <c r="A152" s="740" t="s">
        <v>538</v>
      </c>
      <c r="B152" s="741"/>
      <c r="C152" s="20">
        <f>SUMIF(C77:C149,"=x",$I77:$I149)+SUMIF(C77:C149,"=x",$J77:$J149)+SUMIF(C77:C149,"=x",$K77:$K149)</f>
        <v>0</v>
      </c>
      <c r="D152" s="91"/>
      <c r="E152" s="91"/>
      <c r="F152" s="91"/>
      <c r="G152" s="91"/>
      <c r="H152" s="21"/>
      <c r="I152" s="742"/>
      <c r="J152" s="743"/>
      <c r="K152" s="743"/>
      <c r="L152" s="743"/>
      <c r="M152" s="743"/>
      <c r="N152" s="744"/>
      <c r="O152" s="92"/>
      <c r="P152" s="527"/>
      <c r="Q152" s="527"/>
      <c r="R152" s="129"/>
    </row>
    <row r="153" spans="1:251" s="12" customFormat="1" ht="12.75" customHeight="1" x14ac:dyDescent="0.25">
      <c r="A153" s="733" t="s">
        <v>556</v>
      </c>
      <c r="B153" s="734"/>
      <c r="C153" s="41"/>
      <c r="D153" s="93"/>
      <c r="E153" s="93"/>
      <c r="F153" s="93"/>
      <c r="G153" s="93"/>
      <c r="H153" s="42"/>
      <c r="I153" s="735">
        <v>22</v>
      </c>
      <c r="J153" s="736"/>
      <c r="K153" s="736"/>
      <c r="L153" s="736"/>
      <c r="M153" s="736"/>
      <c r="N153" s="737"/>
      <c r="O153" s="94"/>
      <c r="P153" s="527"/>
      <c r="Q153" s="527"/>
      <c r="R153" s="129"/>
    </row>
    <row r="154" spans="1:251" s="12" customFormat="1" ht="12.75" customHeight="1" x14ac:dyDescent="0.25">
      <c r="A154" s="747" t="s">
        <v>540</v>
      </c>
      <c r="B154" s="748"/>
      <c r="C154" s="24">
        <f t="array" ref="C154">SUMPRODUCT(--(C77:C149="x"),--($N77:$N149="K(5)"))</f>
        <v>0</v>
      </c>
      <c r="D154" s="95"/>
      <c r="E154" s="95"/>
      <c r="F154" s="95"/>
      <c r="G154" s="95"/>
      <c r="H154" s="25"/>
      <c r="I154" s="749"/>
      <c r="J154" s="750"/>
      <c r="K154" s="750"/>
      <c r="L154" s="750"/>
      <c r="M154" s="750"/>
      <c r="N154" s="751"/>
      <c r="O154" s="96"/>
      <c r="P154" s="527"/>
      <c r="Q154" s="527"/>
      <c r="R154" s="129"/>
    </row>
    <row r="155" spans="1:251" s="12" customFormat="1" ht="12.75" customHeight="1" x14ac:dyDescent="0.25">
      <c r="A155" s="26" t="s">
        <v>571</v>
      </c>
      <c r="B155" s="97"/>
      <c r="C155" s="27"/>
      <c r="D155" s="98"/>
      <c r="E155" s="98"/>
      <c r="F155" s="98"/>
      <c r="G155" s="98"/>
      <c r="H155" s="99"/>
      <c r="I155" s="27"/>
      <c r="J155" s="98"/>
      <c r="K155" s="98"/>
      <c r="L155" s="98"/>
      <c r="M155" s="98"/>
      <c r="N155" s="99"/>
      <c r="O155" s="98"/>
      <c r="P155" s="46"/>
      <c r="Q155" s="46"/>
      <c r="R155" s="99"/>
    </row>
    <row r="156" spans="1:251" s="12" customFormat="1" ht="12.75" customHeight="1" x14ac:dyDescent="0.25">
      <c r="A156" s="738" t="s">
        <v>572</v>
      </c>
      <c r="B156" s="739"/>
      <c r="C156" s="739"/>
      <c r="D156" s="739"/>
      <c r="E156" s="739"/>
      <c r="F156" s="739"/>
      <c r="G156" s="739"/>
      <c r="H156" s="739"/>
      <c r="I156" s="739"/>
      <c r="J156" s="739"/>
      <c r="K156" s="739"/>
      <c r="L156" s="739"/>
      <c r="M156" s="100"/>
      <c r="N156" s="101"/>
      <c r="O156" s="100"/>
      <c r="P156" s="46"/>
      <c r="Q156" s="528"/>
      <c r="R156" s="102"/>
    </row>
    <row r="157" spans="1:251" s="12" customFormat="1" ht="12.75" customHeight="1" x14ac:dyDescent="0.25">
      <c r="A157" s="14"/>
      <c r="B157" s="14" t="s">
        <v>573</v>
      </c>
      <c r="C157" s="103"/>
      <c r="D157" s="104"/>
      <c r="E157" s="104"/>
      <c r="F157" s="105"/>
      <c r="G157" s="104"/>
      <c r="H157" s="106"/>
      <c r="I157" s="103"/>
      <c r="J157" s="104"/>
      <c r="K157" s="104"/>
      <c r="L157" s="107"/>
      <c r="M157" s="54">
        <v>9</v>
      </c>
      <c r="N157" s="14"/>
      <c r="O157" s="28"/>
      <c r="P157" s="14"/>
      <c r="Q157" s="108"/>
      <c r="R157" s="58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  <c r="FW157" s="43"/>
      <c r="FX157" s="43"/>
      <c r="FY157" s="43"/>
      <c r="FZ157" s="43"/>
      <c r="GA157" s="43"/>
      <c r="GB157" s="43"/>
      <c r="GC157" s="43"/>
      <c r="GD157" s="43"/>
      <c r="GE157" s="43"/>
      <c r="GF157" s="43"/>
      <c r="GG157" s="43"/>
      <c r="GH157" s="43"/>
      <c r="GI157" s="43"/>
      <c r="GJ157" s="43"/>
      <c r="GK157" s="43"/>
      <c r="GL157" s="43"/>
      <c r="GM157" s="43"/>
      <c r="GN157" s="43"/>
      <c r="GO157" s="43"/>
      <c r="GP157" s="43"/>
      <c r="GQ157" s="43"/>
      <c r="GR157" s="43"/>
      <c r="GS157" s="43"/>
      <c r="GT157" s="43"/>
      <c r="GU157" s="43"/>
      <c r="GV157" s="43"/>
      <c r="GW157" s="43"/>
      <c r="GX157" s="43"/>
      <c r="GY157" s="43"/>
      <c r="GZ157" s="43"/>
      <c r="HA157" s="43"/>
      <c r="HB157" s="43"/>
      <c r="HC157" s="43"/>
      <c r="HD157" s="43"/>
      <c r="HE157" s="43"/>
      <c r="HF157" s="43"/>
      <c r="HG157" s="43"/>
      <c r="HH157" s="43"/>
      <c r="HI157" s="43"/>
      <c r="HJ157" s="43"/>
      <c r="HK157" s="43"/>
      <c r="HL157" s="43"/>
      <c r="HM157" s="43"/>
      <c r="HN157" s="43"/>
      <c r="HO157" s="43"/>
      <c r="HP157" s="43"/>
      <c r="HQ157" s="43"/>
      <c r="HR157" s="43"/>
      <c r="HS157" s="43"/>
      <c r="HT157" s="43"/>
      <c r="HU157" s="43"/>
      <c r="HV157" s="43"/>
      <c r="HW157" s="43"/>
      <c r="HX157" s="43"/>
      <c r="HY157" s="43"/>
      <c r="HZ157" s="43"/>
      <c r="IA157" s="43"/>
      <c r="IB157" s="43"/>
      <c r="IC157" s="43"/>
      <c r="ID157" s="43"/>
      <c r="IE157" s="43"/>
      <c r="IF157" s="43"/>
      <c r="IG157" s="43"/>
      <c r="IH157" s="43"/>
      <c r="II157" s="43"/>
      <c r="IJ157" s="43"/>
      <c r="IK157" s="43"/>
      <c r="IL157" s="43"/>
      <c r="IM157" s="43"/>
      <c r="IN157" s="43"/>
      <c r="IO157" s="43"/>
      <c r="IP157" s="43"/>
      <c r="IQ157" s="43"/>
    </row>
    <row r="158" spans="1:251" s="12" customFormat="1" ht="12.75" customHeight="1" x14ac:dyDescent="0.25">
      <c r="A158" s="740" t="s">
        <v>538</v>
      </c>
      <c r="B158" s="741"/>
      <c r="C158" s="20"/>
      <c r="D158" s="91"/>
      <c r="E158" s="91"/>
      <c r="F158" s="91"/>
      <c r="G158" s="91"/>
      <c r="H158" s="21"/>
      <c r="I158" s="742"/>
      <c r="J158" s="743"/>
      <c r="K158" s="743"/>
      <c r="L158" s="743"/>
      <c r="M158" s="743"/>
      <c r="N158" s="744"/>
      <c r="O158" s="92"/>
      <c r="P158" s="527"/>
      <c r="Q158" s="527"/>
      <c r="R158" s="129"/>
    </row>
    <row r="159" spans="1:251" s="12" customFormat="1" ht="12.75" customHeight="1" x14ac:dyDescent="0.25">
      <c r="A159" s="733" t="s">
        <v>556</v>
      </c>
      <c r="B159" s="734"/>
      <c r="C159" s="41"/>
      <c r="D159" s="93"/>
      <c r="E159" s="93"/>
      <c r="F159" s="93"/>
      <c r="G159" s="93"/>
      <c r="H159" s="42"/>
      <c r="I159" s="735">
        <v>9</v>
      </c>
      <c r="J159" s="736"/>
      <c r="K159" s="736"/>
      <c r="L159" s="736"/>
      <c r="M159" s="736"/>
      <c r="N159" s="737"/>
      <c r="O159" s="94"/>
      <c r="P159" s="527"/>
      <c r="Q159" s="527"/>
      <c r="R159" s="129"/>
    </row>
    <row r="160" spans="1:251" s="12" customFormat="1" ht="12.75" customHeight="1" x14ac:dyDescent="0.25">
      <c r="A160" s="747" t="s">
        <v>540</v>
      </c>
      <c r="B160" s="748"/>
      <c r="C160" s="24">
        <f t="array" ref="C160">SUMPRODUCT(--(C157:C157="x"),--($N157:$N157="K(5)"))</f>
        <v>0</v>
      </c>
      <c r="D160" s="95">
        <f t="array" ref="D160">SUMPRODUCT(--(D157:D157="x"),--($N157:$N157="K(5)"))</f>
        <v>0</v>
      </c>
      <c r="E160" s="95">
        <f t="array" ref="E160">SUMPRODUCT(--(E157:E157="x"),--($N157:$N157="K(5)"))</f>
        <v>0</v>
      </c>
      <c r="F160" s="95">
        <f t="array" ref="F160">SUMPRODUCT(--(F157:F157="x"),--($N157:$N157="K(5)"))</f>
        <v>0</v>
      </c>
      <c r="G160" s="95">
        <f t="array" ref="G160">SUMPRODUCT(--(G157:G157="x"),--($N157:$N157="K(5)"))</f>
        <v>0</v>
      </c>
      <c r="H160" s="25">
        <f t="array" ref="H160">SUMPRODUCT(--(H157:H157="x"),--($N157:$N157="K(5)"))</f>
        <v>0</v>
      </c>
      <c r="I160" s="749"/>
      <c r="J160" s="750"/>
      <c r="K160" s="750"/>
      <c r="L160" s="750"/>
      <c r="M160" s="750"/>
      <c r="N160" s="751"/>
      <c r="O160" s="96"/>
      <c r="P160" s="527"/>
      <c r="Q160" s="527"/>
      <c r="R160" s="129"/>
    </row>
    <row r="161" spans="1:18" s="12" customFormat="1" ht="12.75" customHeight="1" x14ac:dyDescent="0.25">
      <c r="A161" s="109"/>
      <c r="B161" s="110"/>
      <c r="C161" s="111"/>
      <c r="D161" s="112"/>
      <c r="E161" s="112"/>
      <c r="F161" s="112"/>
      <c r="G161" s="112"/>
      <c r="H161" s="113"/>
      <c r="I161" s="111"/>
      <c r="J161" s="114"/>
      <c r="K161" s="114"/>
      <c r="L161" s="114"/>
      <c r="M161" s="114"/>
      <c r="N161" s="115"/>
      <c r="O161" s="114"/>
      <c r="P161" s="547"/>
      <c r="Q161" s="529"/>
      <c r="R161" s="116"/>
    </row>
    <row r="162" spans="1:18" s="12" customFormat="1" ht="12.75" customHeight="1" x14ac:dyDescent="0.25">
      <c r="A162" s="752" t="s">
        <v>574</v>
      </c>
      <c r="B162" s="753"/>
      <c r="C162" s="754"/>
      <c r="D162" s="755"/>
      <c r="E162" s="755"/>
      <c r="F162" s="755"/>
      <c r="G162" s="755"/>
      <c r="H162" s="756"/>
      <c r="I162" s="754"/>
      <c r="J162" s="755"/>
      <c r="K162" s="755"/>
      <c r="L162" s="755"/>
      <c r="M162" s="755"/>
      <c r="N162" s="756"/>
      <c r="O162" s="98"/>
      <c r="P162" s="46"/>
      <c r="Q162" s="46"/>
      <c r="R162" s="99"/>
    </row>
    <row r="163" spans="1:18" s="12" customFormat="1" ht="12.75" customHeight="1" x14ac:dyDescent="0.25">
      <c r="A163" s="740" t="s">
        <v>538</v>
      </c>
      <c r="B163" s="741"/>
      <c r="C163" s="20"/>
      <c r="D163" s="91"/>
      <c r="E163" s="91">
        <f>SUMIF($A1:$A162,$A163,E1:E162)</f>
        <v>0</v>
      </c>
      <c r="F163" s="91">
        <f>SUMIF($A1:$A162,$A163,F1:F162)</f>
        <v>0</v>
      </c>
      <c r="G163" s="91">
        <f>SUMIF($A1:$A162,$A163,G1:G162)</f>
        <v>0</v>
      </c>
      <c r="H163" s="21">
        <f>SUMIF($A1:$A162,$A163,H1:H162)</f>
        <v>0</v>
      </c>
      <c r="I163" s="742"/>
      <c r="J163" s="743"/>
      <c r="K163" s="743"/>
      <c r="L163" s="743"/>
      <c r="M163" s="743"/>
      <c r="N163" s="744"/>
      <c r="O163" s="92"/>
      <c r="P163" s="527"/>
      <c r="Q163" s="527"/>
      <c r="R163" s="129"/>
    </row>
    <row r="164" spans="1:18" s="12" customFormat="1" ht="12.75" customHeight="1" x14ac:dyDescent="0.25">
      <c r="A164" s="733" t="s">
        <v>539</v>
      </c>
      <c r="B164" s="734"/>
      <c r="C164" s="22"/>
      <c r="D164" s="117"/>
      <c r="E164" s="117">
        <f t="shared" ref="E164:H165" si="7">SUMIF($A5:$A163,$A164,E5:E163)</f>
        <v>0</v>
      </c>
      <c r="F164" s="117">
        <f t="shared" si="7"/>
        <v>0</v>
      </c>
      <c r="G164" s="117">
        <f t="shared" si="7"/>
        <v>0</v>
      </c>
      <c r="H164" s="23">
        <f t="shared" si="7"/>
        <v>0</v>
      </c>
      <c r="I164" s="735">
        <f>I22+I62+I74+I153+I159</f>
        <v>80</v>
      </c>
      <c r="J164" s="736"/>
      <c r="K164" s="736"/>
      <c r="L164" s="736"/>
      <c r="M164" s="736"/>
      <c r="N164" s="737"/>
      <c r="O164" s="94"/>
      <c r="P164" s="527"/>
      <c r="Q164" s="527"/>
      <c r="R164" s="129"/>
    </row>
    <row r="165" spans="1:18" s="12" customFormat="1" ht="12.75" customHeight="1" x14ac:dyDescent="0.25">
      <c r="A165" s="747" t="s">
        <v>540</v>
      </c>
      <c r="B165" s="748"/>
      <c r="C165" s="24"/>
      <c r="D165" s="95"/>
      <c r="E165" s="95">
        <f t="shared" si="7"/>
        <v>0</v>
      </c>
      <c r="F165" s="95">
        <f t="shared" si="7"/>
        <v>0</v>
      </c>
      <c r="G165" s="95">
        <f t="shared" si="7"/>
        <v>0</v>
      </c>
      <c r="H165" s="25">
        <f t="shared" si="7"/>
        <v>0</v>
      </c>
      <c r="I165" s="749">
        <f>SUM(C165:H165)</f>
        <v>0</v>
      </c>
      <c r="J165" s="750"/>
      <c r="K165" s="750"/>
      <c r="L165" s="750"/>
      <c r="M165" s="750"/>
      <c r="N165" s="751"/>
      <c r="O165" s="96"/>
      <c r="P165" s="527"/>
      <c r="Q165" s="527"/>
      <c r="R165" s="129"/>
    </row>
    <row r="166" spans="1:18" s="12" customFormat="1" x14ac:dyDescent="0.2">
      <c r="A166" s="4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6"/>
      <c r="O166" s="6"/>
      <c r="P166" s="4"/>
      <c r="Q166" s="5"/>
      <c r="R166" s="5"/>
    </row>
    <row r="167" spans="1:18" s="12" customFormat="1" x14ac:dyDescent="0.2">
      <c r="A167" s="121" t="s">
        <v>667</v>
      </c>
      <c r="B167" s="5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6"/>
      <c r="O167" s="6"/>
      <c r="P167" s="4"/>
      <c r="Q167" s="5"/>
      <c r="R167" s="5"/>
    </row>
    <row r="168" spans="1:18" s="12" customFormat="1" x14ac:dyDescent="0.2">
      <c r="B168" s="5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6"/>
      <c r="O168" s="6"/>
      <c r="P168" s="4"/>
      <c r="Q168" s="5"/>
      <c r="R168" s="5"/>
    </row>
    <row r="169" spans="1:18" s="12" customFormat="1" x14ac:dyDescent="0.2">
      <c r="A169" s="118" t="s">
        <v>575</v>
      </c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6"/>
      <c r="O169" s="6"/>
      <c r="P169" s="4"/>
      <c r="Q169" s="5"/>
      <c r="R169" s="5"/>
    </row>
    <row r="170" spans="1:18" s="12" customFormat="1" x14ac:dyDescent="0.2">
      <c r="A170" s="5" t="s">
        <v>576</v>
      </c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6"/>
      <c r="O170" s="6"/>
      <c r="P170" s="4"/>
      <c r="Q170" s="5"/>
      <c r="R170" s="5"/>
    </row>
    <row r="171" spans="1:18" s="12" customFormat="1" x14ac:dyDescent="0.2">
      <c r="A171" s="5" t="s">
        <v>577</v>
      </c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6"/>
      <c r="O171" s="6"/>
      <c r="P171" s="4"/>
      <c r="Q171" s="5"/>
      <c r="R171" s="5"/>
    </row>
    <row r="172" spans="1:18" s="12" customFormat="1" x14ac:dyDescent="0.2">
      <c r="A172" s="5" t="s">
        <v>578</v>
      </c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6"/>
      <c r="O172" s="6"/>
      <c r="P172" s="4"/>
      <c r="Q172" s="5"/>
      <c r="R172" s="5"/>
    </row>
    <row r="173" spans="1:18" s="12" customFormat="1" x14ac:dyDescent="0.2">
      <c r="A173" s="5" t="s">
        <v>579</v>
      </c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6"/>
      <c r="O173" s="6"/>
      <c r="P173" s="4"/>
      <c r="Q173" s="5"/>
      <c r="R173" s="5"/>
    </row>
    <row r="174" spans="1:18" s="12" customFormat="1" x14ac:dyDescent="0.2">
      <c r="A174" s="4"/>
      <c r="B174" s="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6"/>
      <c r="O174" s="6"/>
      <c r="P174" s="4"/>
      <c r="Q174" s="5"/>
      <c r="R174" s="5"/>
    </row>
    <row r="175" spans="1:18" s="12" customFormat="1" ht="28.5" customHeight="1" x14ac:dyDescent="0.2">
      <c r="A175" s="118" t="s">
        <v>580</v>
      </c>
      <c r="B175" s="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6"/>
      <c r="O175" s="6"/>
      <c r="P175" s="4"/>
      <c r="Q175" s="5"/>
      <c r="R175" s="5"/>
    </row>
    <row r="176" spans="1:18" s="12" customFormat="1" x14ac:dyDescent="0.2">
      <c r="A176" s="119" t="s">
        <v>581</v>
      </c>
      <c r="B176" s="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6"/>
      <c r="O176" s="6"/>
      <c r="P176" s="4"/>
      <c r="Q176" s="5"/>
      <c r="R176" s="5"/>
    </row>
    <row r="177" spans="1:18" s="12" customFormat="1" x14ac:dyDescent="0.2">
      <c r="A177" s="120" t="s">
        <v>582</v>
      </c>
      <c r="B177" s="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6"/>
      <c r="O177" s="6"/>
      <c r="P177" s="4"/>
      <c r="Q177" s="5"/>
      <c r="R177" s="5"/>
    </row>
    <row r="178" spans="1:18" s="12" customFormat="1" x14ac:dyDescent="0.2">
      <c r="A178" s="4"/>
      <c r="B178" s="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6"/>
      <c r="O178" s="6"/>
      <c r="P178" s="4"/>
      <c r="Q178" s="5"/>
      <c r="R178" s="5"/>
    </row>
    <row r="179" spans="1:18" s="12" customFormat="1" x14ac:dyDescent="0.2">
      <c r="A179" s="4"/>
      <c r="B179" s="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6"/>
      <c r="O179" s="6"/>
      <c r="P179" s="4"/>
      <c r="Q179" s="5"/>
      <c r="R179" s="5"/>
    </row>
    <row r="180" spans="1:18" s="12" customFormat="1" x14ac:dyDescent="0.2">
      <c r="A180" s="4"/>
      <c r="B180" s="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6"/>
      <c r="O180" s="6"/>
      <c r="P180" s="4"/>
      <c r="Q180" s="5"/>
      <c r="R180" s="5"/>
    </row>
    <row r="181" spans="1:18" s="12" customFormat="1" x14ac:dyDescent="0.2">
      <c r="A181" s="4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6"/>
      <c r="O181" s="6"/>
      <c r="P181" s="4"/>
      <c r="Q181" s="5"/>
      <c r="R181" s="5"/>
    </row>
    <row r="182" spans="1:18" s="12" customFormat="1" x14ac:dyDescent="0.2">
      <c r="A182" s="4"/>
      <c r="B182" s="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6"/>
      <c r="O182" s="6"/>
      <c r="P182" s="4"/>
      <c r="Q182" s="5"/>
      <c r="R182" s="5"/>
    </row>
    <row r="183" spans="1:18" s="12" customFormat="1" x14ac:dyDescent="0.2">
      <c r="A183" s="4"/>
      <c r="B183" s="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6"/>
      <c r="O183" s="6"/>
      <c r="P183" s="4"/>
      <c r="Q183" s="5"/>
      <c r="R183" s="5"/>
    </row>
    <row r="184" spans="1:18" s="12" customFormat="1" x14ac:dyDescent="0.2">
      <c r="A184" s="4"/>
      <c r="B184" s="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6"/>
      <c r="O184" s="6"/>
      <c r="P184" s="4"/>
      <c r="Q184" s="5"/>
      <c r="R184" s="5"/>
    </row>
    <row r="185" spans="1:18" s="12" customFormat="1" x14ac:dyDescent="0.2">
      <c r="A185" s="4"/>
      <c r="B185" s="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6"/>
      <c r="O185" s="6"/>
      <c r="P185" s="4"/>
      <c r="Q185" s="5"/>
      <c r="R185" s="5"/>
    </row>
    <row r="186" spans="1:18" s="12" customFormat="1" x14ac:dyDescent="0.2">
      <c r="A186" s="4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6"/>
      <c r="O186" s="6"/>
      <c r="P186" s="4"/>
      <c r="Q186" s="5"/>
      <c r="R186" s="5"/>
    </row>
    <row r="187" spans="1:18" s="12" customFormat="1" x14ac:dyDescent="0.2">
      <c r="A187" s="4"/>
      <c r="B187" s="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6"/>
      <c r="O187" s="6"/>
      <c r="P187" s="4"/>
      <c r="Q187" s="5"/>
      <c r="R187" s="5"/>
    </row>
    <row r="188" spans="1:18" s="12" customFormat="1" x14ac:dyDescent="0.2">
      <c r="A188" s="4"/>
      <c r="B188" s="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6"/>
      <c r="O188" s="6"/>
      <c r="P188" s="4"/>
      <c r="Q188" s="5"/>
      <c r="R188" s="5"/>
    </row>
    <row r="189" spans="1:18" s="12" customFormat="1" x14ac:dyDescent="0.2">
      <c r="A189" s="4"/>
      <c r="B189" s="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6"/>
      <c r="O189" s="6"/>
      <c r="P189" s="4"/>
      <c r="Q189" s="5"/>
      <c r="R189" s="5"/>
    </row>
    <row r="190" spans="1:18" s="12" customFormat="1" x14ac:dyDescent="0.2">
      <c r="A190" s="4"/>
      <c r="B190" s="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6"/>
      <c r="O190" s="6"/>
      <c r="P190" s="4"/>
      <c r="Q190" s="5"/>
      <c r="R190" s="5"/>
    </row>
    <row r="191" spans="1:18" s="12" customFormat="1" x14ac:dyDescent="0.2">
      <c r="A191" s="4"/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6"/>
      <c r="O191" s="6"/>
      <c r="P191" s="4"/>
      <c r="Q191" s="5"/>
      <c r="R191" s="5"/>
    </row>
    <row r="192" spans="1:18" s="12" customFormat="1" x14ac:dyDescent="0.2">
      <c r="A192" s="4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6"/>
      <c r="O192" s="6"/>
      <c r="P192" s="4"/>
      <c r="Q192" s="5"/>
      <c r="R192" s="5"/>
    </row>
    <row r="193" spans="1:18" s="12" customFormat="1" x14ac:dyDescent="0.2">
      <c r="A193" s="4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6"/>
      <c r="O193" s="6"/>
      <c r="P193" s="4"/>
      <c r="Q193" s="5"/>
      <c r="R193" s="5"/>
    </row>
    <row r="194" spans="1:18" s="12" customFormat="1" x14ac:dyDescent="0.2">
      <c r="A194" s="4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6"/>
      <c r="O194" s="6"/>
      <c r="P194" s="4"/>
      <c r="Q194" s="5"/>
      <c r="R194" s="5"/>
    </row>
    <row r="195" spans="1:18" s="12" customFormat="1" x14ac:dyDescent="0.2">
      <c r="A195" s="4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6"/>
      <c r="O195" s="6"/>
      <c r="P195" s="4"/>
      <c r="Q195" s="5"/>
      <c r="R195" s="5"/>
    </row>
    <row r="196" spans="1:18" s="12" customFormat="1" x14ac:dyDescent="0.2">
      <c r="A196" s="4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6"/>
      <c r="O196" s="6"/>
      <c r="P196" s="4"/>
      <c r="Q196" s="5"/>
      <c r="R196" s="5"/>
    </row>
    <row r="197" spans="1:18" s="12" customFormat="1" x14ac:dyDescent="0.2">
      <c r="A197" s="4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6"/>
      <c r="O197" s="6"/>
      <c r="P197" s="4"/>
      <c r="Q197" s="5"/>
      <c r="R197" s="5"/>
    </row>
    <row r="198" spans="1:18" s="12" customFormat="1" x14ac:dyDescent="0.2">
      <c r="A198" s="4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6"/>
      <c r="O198" s="6"/>
      <c r="P198" s="4"/>
      <c r="Q198" s="5"/>
      <c r="R198" s="5"/>
    </row>
    <row r="199" spans="1:18" s="12" customFormat="1" x14ac:dyDescent="0.2">
      <c r="A199" s="4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6"/>
      <c r="O199" s="6"/>
      <c r="P199" s="4"/>
      <c r="Q199" s="5"/>
      <c r="R199" s="5"/>
    </row>
    <row r="200" spans="1:18" s="12" customFormat="1" x14ac:dyDescent="0.2">
      <c r="A200" s="4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6"/>
      <c r="O200" s="6"/>
      <c r="P200" s="4"/>
      <c r="Q200" s="5"/>
      <c r="R200" s="5"/>
    </row>
    <row r="201" spans="1:18" s="12" customFormat="1" x14ac:dyDescent="0.2">
      <c r="A201" s="4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6"/>
      <c r="O201" s="6"/>
      <c r="P201" s="4"/>
      <c r="Q201" s="5"/>
      <c r="R201" s="5"/>
    </row>
    <row r="202" spans="1:18" s="12" customFormat="1" x14ac:dyDescent="0.2">
      <c r="A202" s="4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6"/>
      <c r="O202" s="6"/>
      <c r="P202" s="4"/>
      <c r="Q202" s="5"/>
      <c r="R202" s="5"/>
    </row>
    <row r="203" spans="1:18" s="12" customFormat="1" x14ac:dyDescent="0.2">
      <c r="A203" s="4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6"/>
      <c r="O203" s="6"/>
      <c r="P203" s="4"/>
      <c r="Q203" s="5"/>
      <c r="R203" s="5"/>
    </row>
    <row r="204" spans="1:18" s="12" customFormat="1" x14ac:dyDescent="0.2">
      <c r="A204" s="4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6"/>
      <c r="O204" s="6"/>
      <c r="P204" s="4"/>
      <c r="Q204" s="5"/>
      <c r="R204" s="5"/>
    </row>
    <row r="205" spans="1:18" s="12" customFormat="1" x14ac:dyDescent="0.2">
      <c r="A205" s="4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6"/>
      <c r="O205" s="6"/>
      <c r="P205" s="4"/>
      <c r="Q205" s="5"/>
      <c r="R205" s="5"/>
    </row>
    <row r="206" spans="1:18" s="12" customFormat="1" x14ac:dyDescent="0.2">
      <c r="A206" s="4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6"/>
      <c r="O206" s="6"/>
      <c r="P206" s="4"/>
      <c r="Q206" s="5"/>
      <c r="R206" s="5"/>
    </row>
    <row r="207" spans="1:18" s="12" customFormat="1" x14ac:dyDescent="0.2">
      <c r="A207" s="4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6"/>
      <c r="O207" s="6"/>
      <c r="P207" s="4"/>
      <c r="Q207" s="5"/>
      <c r="R207" s="5"/>
    </row>
    <row r="208" spans="1:18" s="12" customFormat="1" x14ac:dyDescent="0.2">
      <c r="A208" s="4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6"/>
      <c r="O208" s="6"/>
      <c r="P208" s="4"/>
      <c r="Q208" s="5"/>
      <c r="R208" s="5"/>
    </row>
    <row r="209" spans="1:18" s="12" customFormat="1" x14ac:dyDescent="0.2">
      <c r="A209" s="4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6"/>
      <c r="O209" s="6"/>
      <c r="P209" s="4"/>
      <c r="Q209" s="5"/>
      <c r="R209" s="5"/>
    </row>
    <row r="210" spans="1:18" s="12" customFormat="1" x14ac:dyDescent="0.2">
      <c r="A210" s="4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6"/>
      <c r="O210" s="6"/>
      <c r="P210" s="4"/>
      <c r="Q210" s="5"/>
      <c r="R210" s="5"/>
    </row>
    <row r="211" spans="1:18" s="12" customFormat="1" x14ac:dyDescent="0.2">
      <c r="A211" s="4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6"/>
      <c r="O211" s="6"/>
      <c r="P211" s="4"/>
      <c r="Q211" s="5"/>
      <c r="R211" s="5"/>
    </row>
    <row r="212" spans="1:18" s="12" customFormat="1" x14ac:dyDescent="0.2">
      <c r="A212" s="4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6"/>
      <c r="O212" s="6"/>
      <c r="P212" s="4"/>
      <c r="Q212" s="5"/>
      <c r="R212" s="5"/>
    </row>
    <row r="213" spans="1:18" s="12" customFormat="1" x14ac:dyDescent="0.2">
      <c r="A213" s="4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6"/>
      <c r="O213" s="6"/>
      <c r="P213" s="4"/>
      <c r="Q213" s="5"/>
      <c r="R213" s="5"/>
    </row>
    <row r="214" spans="1:18" s="12" customFormat="1" x14ac:dyDescent="0.2">
      <c r="A214" s="4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6"/>
      <c r="O214" s="6"/>
      <c r="P214" s="4"/>
      <c r="Q214" s="5"/>
      <c r="R214" s="5"/>
    </row>
    <row r="215" spans="1:18" s="12" customFormat="1" x14ac:dyDescent="0.2">
      <c r="A215" s="4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6"/>
      <c r="O215" s="6"/>
      <c r="P215" s="4"/>
      <c r="Q215" s="5"/>
      <c r="R215" s="5"/>
    </row>
    <row r="216" spans="1:18" s="12" customFormat="1" x14ac:dyDescent="0.2">
      <c r="A216" s="4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6"/>
      <c r="O216" s="6"/>
      <c r="P216" s="4"/>
      <c r="Q216" s="5"/>
      <c r="R216" s="5"/>
    </row>
    <row r="217" spans="1:18" s="12" customFormat="1" x14ac:dyDescent="0.2">
      <c r="A217" s="4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6"/>
      <c r="O217" s="6"/>
      <c r="P217" s="4"/>
      <c r="Q217" s="5"/>
      <c r="R217" s="5"/>
    </row>
    <row r="218" spans="1:18" s="12" customFormat="1" x14ac:dyDescent="0.2">
      <c r="A218" s="4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6"/>
      <c r="O218" s="6"/>
      <c r="P218" s="4"/>
      <c r="Q218" s="5"/>
      <c r="R218" s="5"/>
    </row>
    <row r="219" spans="1:18" s="12" customFormat="1" x14ac:dyDescent="0.2">
      <c r="A219" s="4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6"/>
      <c r="O219" s="6"/>
      <c r="P219" s="4"/>
      <c r="Q219" s="5"/>
      <c r="R219" s="5"/>
    </row>
    <row r="220" spans="1:18" s="12" customFormat="1" x14ac:dyDescent="0.2">
      <c r="A220" s="4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6"/>
      <c r="O220" s="6"/>
      <c r="P220" s="4"/>
      <c r="Q220" s="5"/>
      <c r="R220" s="5"/>
    </row>
    <row r="221" spans="1:18" s="12" customFormat="1" x14ac:dyDescent="0.2">
      <c r="A221" s="4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6"/>
      <c r="O221" s="6"/>
      <c r="P221" s="4"/>
      <c r="Q221" s="5"/>
      <c r="R221" s="5"/>
    </row>
    <row r="222" spans="1:18" s="121" customFormat="1" x14ac:dyDescent="0.2">
      <c r="A222" s="4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6"/>
      <c r="O222" s="6"/>
      <c r="P222" s="4"/>
      <c r="Q222" s="5"/>
      <c r="R222" s="5"/>
    </row>
    <row r="223" spans="1:18" s="121" customFormat="1" x14ac:dyDescent="0.2">
      <c r="A223" s="4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6"/>
      <c r="O223" s="6"/>
      <c r="P223" s="4"/>
      <c r="Q223" s="5"/>
      <c r="R223" s="5"/>
    </row>
    <row r="224" spans="1:18" s="121" customFormat="1" x14ac:dyDescent="0.2">
      <c r="A224" s="4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6"/>
      <c r="O224" s="6"/>
      <c r="P224" s="4"/>
      <c r="Q224" s="5"/>
      <c r="R224" s="5"/>
    </row>
    <row r="225" spans="1:18" s="121" customFormat="1" x14ac:dyDescent="0.2">
      <c r="A225" s="4"/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6"/>
      <c r="O225" s="6"/>
      <c r="P225" s="4"/>
      <c r="Q225" s="5"/>
      <c r="R225" s="5"/>
    </row>
    <row r="226" spans="1:18" s="12" customFormat="1" x14ac:dyDescent="0.2">
      <c r="A226" s="4"/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6"/>
      <c r="O226" s="6"/>
      <c r="P226" s="4"/>
      <c r="Q226" s="5"/>
      <c r="R226" s="5"/>
    </row>
    <row r="227" spans="1:18" s="12" customFormat="1" x14ac:dyDescent="0.2">
      <c r="A227" s="4"/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6"/>
      <c r="O227" s="6"/>
      <c r="P227" s="4"/>
      <c r="Q227" s="5"/>
      <c r="R227" s="5"/>
    </row>
    <row r="228" spans="1:18" s="12" customFormat="1" x14ac:dyDescent="0.2">
      <c r="A228" s="4"/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6"/>
      <c r="O228" s="6"/>
      <c r="P228" s="4"/>
      <c r="Q228" s="5"/>
      <c r="R228" s="5"/>
    </row>
    <row r="229" spans="1:18" s="12" customFormat="1" x14ac:dyDescent="0.2">
      <c r="A229" s="4"/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6"/>
      <c r="O229" s="6"/>
      <c r="P229" s="4"/>
      <c r="Q229" s="5"/>
      <c r="R229" s="5"/>
    </row>
    <row r="230" spans="1:18" s="12" customFormat="1" x14ac:dyDescent="0.2">
      <c r="A230" s="4"/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6"/>
      <c r="O230" s="6"/>
      <c r="P230" s="4"/>
      <c r="Q230" s="5"/>
      <c r="R230" s="5"/>
    </row>
    <row r="231" spans="1:18" s="12" customFormat="1" x14ac:dyDescent="0.2">
      <c r="A231" s="4"/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6"/>
      <c r="O231" s="6"/>
      <c r="P231" s="4"/>
      <c r="Q231" s="5"/>
      <c r="R231" s="5"/>
    </row>
    <row r="232" spans="1:18" s="121" customFormat="1" x14ac:dyDescent="0.2">
      <c r="A232" s="4"/>
      <c r="B232" s="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6"/>
      <c r="O232" s="6"/>
      <c r="P232" s="4"/>
      <c r="Q232" s="5"/>
      <c r="R232" s="5"/>
    </row>
    <row r="233" spans="1:18" s="121" customFormat="1" x14ac:dyDescent="0.2">
      <c r="A233" s="4"/>
      <c r="B233" s="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6"/>
      <c r="O233" s="6"/>
      <c r="P233" s="4"/>
      <c r="Q233" s="5"/>
      <c r="R233" s="5"/>
    </row>
    <row r="234" spans="1:18" s="121" customFormat="1" x14ac:dyDescent="0.2">
      <c r="A234" s="4"/>
      <c r="B234" s="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6"/>
      <c r="O234" s="6"/>
      <c r="P234" s="4"/>
      <c r="Q234" s="5"/>
      <c r="R234" s="5"/>
    </row>
    <row r="235" spans="1:18" s="121" customFormat="1" x14ac:dyDescent="0.2">
      <c r="A235" s="4"/>
      <c r="B235" s="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6"/>
      <c r="O235" s="6"/>
      <c r="P235" s="4"/>
      <c r="Q235" s="5"/>
      <c r="R235" s="5"/>
    </row>
    <row r="236" spans="1:18" s="121" customFormat="1" x14ac:dyDescent="0.2">
      <c r="A236" s="4"/>
      <c r="B236" s="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6"/>
      <c r="O236" s="6"/>
      <c r="P236" s="4"/>
      <c r="Q236" s="5"/>
      <c r="R236" s="5"/>
    </row>
    <row r="237" spans="1:18" s="122" customFormat="1" x14ac:dyDescent="0.2">
      <c r="A237" s="4"/>
      <c r="B237" s="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6"/>
      <c r="O237" s="6"/>
      <c r="P237" s="4"/>
      <c r="Q237" s="5"/>
      <c r="R237" s="5"/>
    </row>
    <row r="238" spans="1:18" s="123" customFormat="1" x14ac:dyDescent="0.2">
      <c r="A238" s="4"/>
      <c r="B238" s="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6"/>
      <c r="O238" s="6"/>
      <c r="P238" s="4"/>
      <c r="Q238" s="5"/>
      <c r="R238" s="5"/>
    </row>
    <row r="239" spans="1:18" s="12" customFormat="1" x14ac:dyDescent="0.2">
      <c r="A239" s="4"/>
      <c r="B239" s="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6"/>
      <c r="O239" s="6"/>
      <c r="P239" s="4"/>
      <c r="Q239" s="5"/>
      <c r="R239" s="5"/>
    </row>
    <row r="240" spans="1:18" s="12" customFormat="1" x14ac:dyDescent="0.2">
      <c r="A240" s="4"/>
      <c r="B240" s="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6"/>
      <c r="O240" s="6"/>
      <c r="P240" s="4"/>
      <c r="Q240" s="5"/>
      <c r="R240" s="5"/>
    </row>
    <row r="241" spans="1:18" s="12" customFormat="1" x14ac:dyDescent="0.2">
      <c r="A241" s="4"/>
      <c r="B241" s="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6"/>
      <c r="O241" s="6"/>
      <c r="P241" s="4"/>
      <c r="Q241" s="5"/>
      <c r="R241" s="5"/>
    </row>
    <row r="242" spans="1:18" s="121" customFormat="1" x14ac:dyDescent="0.2">
      <c r="A242" s="4"/>
      <c r="B242" s="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6"/>
      <c r="O242" s="6"/>
      <c r="P242" s="4"/>
      <c r="Q242" s="5"/>
      <c r="R242" s="5"/>
    </row>
    <row r="243" spans="1:18" s="12" customFormat="1" x14ac:dyDescent="0.2">
      <c r="A243" s="4"/>
      <c r="B243" s="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6"/>
      <c r="O243" s="6"/>
      <c r="P243" s="4"/>
      <c r="Q243" s="5"/>
      <c r="R243" s="5"/>
    </row>
    <row r="244" spans="1:18" s="12" customFormat="1" x14ac:dyDescent="0.2">
      <c r="A244" s="4"/>
      <c r="B244" s="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6"/>
      <c r="O244" s="6"/>
      <c r="P244" s="4"/>
      <c r="Q244" s="5"/>
      <c r="R244" s="5"/>
    </row>
    <row r="245" spans="1:18" s="12" customFormat="1" x14ac:dyDescent="0.2">
      <c r="A245" s="4"/>
      <c r="B245" s="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6"/>
      <c r="O245" s="6"/>
      <c r="P245" s="4"/>
      <c r="Q245" s="5"/>
      <c r="R245" s="5"/>
    </row>
    <row r="246" spans="1:18" s="12" customFormat="1" x14ac:dyDescent="0.2">
      <c r="A246" s="4"/>
      <c r="B246" s="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6"/>
      <c r="O246" s="6"/>
      <c r="P246" s="4"/>
      <c r="Q246" s="5"/>
      <c r="R246" s="5"/>
    </row>
    <row r="247" spans="1:18" s="12" customFormat="1" x14ac:dyDescent="0.2">
      <c r="A247" s="4"/>
      <c r="B247" s="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6"/>
      <c r="O247" s="6"/>
      <c r="P247" s="4"/>
      <c r="Q247" s="5"/>
      <c r="R247" s="5"/>
    </row>
    <row r="248" spans="1:18" s="12" customFormat="1" x14ac:dyDescent="0.2">
      <c r="A248" s="4"/>
      <c r="B248" s="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6"/>
      <c r="O248" s="6"/>
      <c r="P248" s="4"/>
      <c r="Q248" s="5"/>
      <c r="R248" s="5"/>
    </row>
    <row r="249" spans="1:18" s="12" customFormat="1" x14ac:dyDescent="0.2">
      <c r="A249" s="4"/>
      <c r="B249" s="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6"/>
      <c r="O249" s="6"/>
      <c r="P249" s="4"/>
      <c r="Q249" s="5"/>
      <c r="R249" s="5"/>
    </row>
    <row r="250" spans="1:18" s="12" customFormat="1" x14ac:dyDescent="0.2">
      <c r="A250" s="4"/>
      <c r="B250" s="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6"/>
      <c r="O250" s="6"/>
      <c r="P250" s="4"/>
      <c r="Q250" s="5"/>
      <c r="R250" s="5"/>
    </row>
    <row r="251" spans="1:18" s="121" customFormat="1" x14ac:dyDescent="0.2">
      <c r="A251" s="4"/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6"/>
      <c r="O251" s="6"/>
      <c r="P251" s="4"/>
      <c r="Q251" s="5"/>
      <c r="R251" s="5"/>
    </row>
    <row r="252" spans="1:18" s="121" customFormat="1" x14ac:dyDescent="0.2">
      <c r="A252" s="4"/>
      <c r="B252" s="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6"/>
      <c r="O252" s="6"/>
      <c r="P252" s="4"/>
      <c r="Q252" s="5"/>
      <c r="R252" s="5"/>
    </row>
    <row r="253" spans="1:18" s="121" customFormat="1" x14ac:dyDescent="0.2">
      <c r="A253" s="4"/>
      <c r="B253" s="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6"/>
      <c r="O253" s="6"/>
      <c r="P253" s="4"/>
      <c r="Q253" s="5"/>
      <c r="R253" s="5"/>
    </row>
    <row r="254" spans="1:18" s="121" customFormat="1" x14ac:dyDescent="0.2">
      <c r="A254" s="4"/>
      <c r="B254" s="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6"/>
      <c r="O254" s="6"/>
      <c r="P254" s="4"/>
      <c r="Q254" s="5"/>
      <c r="R254" s="5"/>
    </row>
    <row r="255" spans="1:18" s="121" customFormat="1" x14ac:dyDescent="0.2">
      <c r="A255" s="4"/>
      <c r="B255" s="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6"/>
      <c r="O255" s="6"/>
      <c r="P255" s="4"/>
      <c r="Q255" s="5"/>
      <c r="R255" s="5"/>
    </row>
    <row r="256" spans="1:18" s="12" customFormat="1" x14ac:dyDescent="0.2">
      <c r="A256" s="4"/>
      <c r="B256" s="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6"/>
      <c r="O256" s="6"/>
      <c r="P256" s="4"/>
      <c r="Q256" s="5"/>
      <c r="R256" s="5"/>
    </row>
    <row r="257" spans="1:18" s="12" customFormat="1" x14ac:dyDescent="0.2">
      <c r="A257" s="4"/>
      <c r="B257" s="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6"/>
      <c r="O257" s="6"/>
      <c r="P257" s="4"/>
      <c r="Q257" s="5"/>
      <c r="R257" s="5"/>
    </row>
    <row r="258" spans="1:18" s="12" customFormat="1" x14ac:dyDescent="0.2">
      <c r="A258" s="4"/>
      <c r="B258" s="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6"/>
      <c r="O258" s="6"/>
      <c r="P258" s="4"/>
      <c r="Q258" s="5"/>
      <c r="R258" s="5"/>
    </row>
    <row r="259" spans="1:18" s="12" customFormat="1" x14ac:dyDescent="0.2">
      <c r="A259" s="4"/>
      <c r="B259" s="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6"/>
      <c r="O259" s="6"/>
      <c r="P259" s="4"/>
      <c r="Q259" s="5"/>
      <c r="R259" s="5"/>
    </row>
    <row r="260" spans="1:18" s="12" customFormat="1" x14ac:dyDescent="0.2">
      <c r="A260" s="4"/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6"/>
      <c r="O260" s="6"/>
      <c r="P260" s="4"/>
      <c r="Q260" s="5"/>
      <c r="R260" s="5"/>
    </row>
    <row r="261" spans="1:18" s="12" customFormat="1" x14ac:dyDescent="0.2">
      <c r="A261" s="4"/>
      <c r="B261" s="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6"/>
      <c r="O261" s="6"/>
      <c r="P261" s="4"/>
      <c r="Q261" s="5"/>
      <c r="R261" s="5"/>
    </row>
    <row r="262" spans="1:18" s="12" customFormat="1" x14ac:dyDescent="0.2">
      <c r="A262" s="4"/>
      <c r="B262" s="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6"/>
      <c r="O262" s="6"/>
      <c r="P262" s="4"/>
      <c r="Q262" s="5"/>
      <c r="R262" s="5"/>
    </row>
    <row r="263" spans="1:18" s="12" customFormat="1" x14ac:dyDescent="0.2">
      <c r="A263" s="4"/>
      <c r="B263" s="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6"/>
      <c r="O263" s="6"/>
      <c r="P263" s="4"/>
      <c r="Q263" s="5"/>
      <c r="R263" s="5"/>
    </row>
    <row r="264" spans="1:18" s="12" customFormat="1" x14ac:dyDescent="0.2">
      <c r="A264" s="4"/>
      <c r="B264" s="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6"/>
      <c r="O264" s="6"/>
      <c r="P264" s="4"/>
      <c r="Q264" s="5"/>
      <c r="R264" s="5"/>
    </row>
    <row r="265" spans="1:18" s="121" customFormat="1" x14ac:dyDescent="0.2">
      <c r="A265" s="4"/>
      <c r="B265" s="6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6"/>
      <c r="O265" s="6"/>
      <c r="P265" s="4"/>
      <c r="Q265" s="5"/>
      <c r="R265" s="5"/>
    </row>
    <row r="266" spans="1:18" s="121" customFormat="1" x14ac:dyDescent="0.2">
      <c r="A266" s="4"/>
      <c r="B266" s="6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6"/>
      <c r="O266" s="6"/>
      <c r="P266" s="4"/>
      <c r="Q266" s="5"/>
      <c r="R266" s="5"/>
    </row>
    <row r="267" spans="1:18" s="121" customFormat="1" x14ac:dyDescent="0.2">
      <c r="A267" s="4"/>
      <c r="B267" s="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6"/>
      <c r="O267" s="6"/>
      <c r="P267" s="4"/>
      <c r="Q267" s="5"/>
      <c r="R267" s="5"/>
    </row>
    <row r="268" spans="1:18" s="12" customFormat="1" x14ac:dyDescent="0.2">
      <c r="A268" s="4"/>
      <c r="B268" s="6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6"/>
      <c r="O268" s="6"/>
      <c r="P268" s="4"/>
      <c r="Q268" s="5"/>
      <c r="R268" s="5"/>
    </row>
    <row r="269" spans="1:18" s="12" customFormat="1" x14ac:dyDescent="0.2">
      <c r="A269" s="4"/>
      <c r="B269" s="6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6"/>
      <c r="O269" s="6"/>
      <c r="P269" s="4"/>
      <c r="Q269" s="5"/>
      <c r="R269" s="5"/>
    </row>
    <row r="270" spans="1:18" s="12" customFormat="1" x14ac:dyDescent="0.2">
      <c r="A270" s="4"/>
      <c r="B270" s="6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6"/>
      <c r="O270" s="6"/>
      <c r="P270" s="4"/>
      <c r="Q270" s="5"/>
      <c r="R270" s="5"/>
    </row>
    <row r="271" spans="1:18" s="12" customFormat="1" x14ac:dyDescent="0.2">
      <c r="A271" s="4"/>
      <c r="B271" s="6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6"/>
      <c r="O271" s="6"/>
      <c r="P271" s="4"/>
      <c r="Q271" s="5"/>
      <c r="R271" s="5"/>
    </row>
    <row r="272" spans="1:18" s="12" customFormat="1" x14ac:dyDescent="0.2">
      <c r="A272" s="4"/>
      <c r="B272" s="6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6"/>
      <c r="O272" s="6"/>
      <c r="P272" s="4"/>
      <c r="Q272" s="5"/>
      <c r="R272" s="5"/>
    </row>
    <row r="273" spans="1:18" s="12" customFormat="1" x14ac:dyDescent="0.2">
      <c r="A273" s="4"/>
      <c r="B273" s="6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6"/>
      <c r="O273" s="6"/>
      <c r="P273" s="4"/>
      <c r="Q273" s="5"/>
      <c r="R273" s="5"/>
    </row>
    <row r="274" spans="1:18" s="12" customFormat="1" x14ac:dyDescent="0.2">
      <c r="A274" s="4"/>
      <c r="B274" s="6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6"/>
      <c r="O274" s="6"/>
      <c r="P274" s="4"/>
      <c r="Q274" s="5"/>
      <c r="R274" s="5"/>
    </row>
    <row r="275" spans="1:18" s="121" customFormat="1" x14ac:dyDescent="0.2">
      <c r="A275" s="4"/>
      <c r="B275" s="6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6"/>
      <c r="O275" s="6"/>
      <c r="P275" s="4"/>
      <c r="Q275" s="5"/>
      <c r="R275" s="5"/>
    </row>
    <row r="276" spans="1:18" s="12" customFormat="1" x14ac:dyDescent="0.2">
      <c r="A276" s="4"/>
      <c r="B276" s="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6"/>
      <c r="O276" s="6"/>
      <c r="P276" s="4"/>
      <c r="Q276" s="5"/>
      <c r="R276" s="5"/>
    </row>
    <row r="277" spans="1:18" s="12" customFormat="1" x14ac:dyDescent="0.2">
      <c r="A277" s="4"/>
      <c r="B277" s="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6"/>
      <c r="O277" s="6"/>
      <c r="P277" s="4"/>
      <c r="Q277" s="5"/>
      <c r="R277" s="5"/>
    </row>
    <row r="278" spans="1:18" s="12" customFormat="1" x14ac:dyDescent="0.2">
      <c r="A278" s="4"/>
      <c r="B278" s="6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6"/>
      <c r="O278" s="6"/>
      <c r="P278" s="4"/>
      <c r="Q278" s="5"/>
      <c r="R278" s="5"/>
    </row>
    <row r="279" spans="1:18" s="12" customFormat="1" x14ac:dyDescent="0.2">
      <c r="A279" s="4"/>
      <c r="B279" s="6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6"/>
      <c r="O279" s="6"/>
      <c r="P279" s="4"/>
      <c r="Q279" s="5"/>
      <c r="R279" s="5"/>
    </row>
    <row r="280" spans="1:18" s="12" customFormat="1" x14ac:dyDescent="0.2">
      <c r="A280" s="4"/>
      <c r="B280" s="6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6"/>
      <c r="O280" s="6"/>
      <c r="P280" s="4"/>
      <c r="Q280" s="5"/>
      <c r="R280" s="5"/>
    </row>
    <row r="281" spans="1:18" s="12" customFormat="1" x14ac:dyDescent="0.2">
      <c r="A281" s="4"/>
      <c r="B281" s="6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6"/>
      <c r="O281" s="6"/>
      <c r="P281" s="4"/>
      <c r="Q281" s="5"/>
      <c r="R281" s="5"/>
    </row>
    <row r="282" spans="1:18" s="12" customFormat="1" x14ac:dyDescent="0.2">
      <c r="A282" s="4"/>
      <c r="B282" s="6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6"/>
      <c r="O282" s="6"/>
      <c r="P282" s="4"/>
      <c r="Q282" s="5"/>
      <c r="R282" s="5"/>
    </row>
    <row r="283" spans="1:18" s="12" customFormat="1" x14ac:dyDescent="0.2">
      <c r="A283" s="4"/>
      <c r="B283" s="6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6"/>
      <c r="O283" s="6"/>
      <c r="P283" s="4"/>
      <c r="Q283" s="5"/>
      <c r="R283" s="5"/>
    </row>
    <row r="284" spans="1:18" s="12" customFormat="1" x14ac:dyDescent="0.2">
      <c r="A284" s="4"/>
      <c r="B284" s="6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6"/>
      <c r="O284" s="6"/>
      <c r="P284" s="4"/>
      <c r="Q284" s="5"/>
      <c r="R284" s="5"/>
    </row>
  </sheetData>
  <mergeCells count="78">
    <mergeCell ref="O5:Q6"/>
    <mergeCell ref="R5:R6"/>
    <mergeCell ref="A7:B7"/>
    <mergeCell ref="C7:H7"/>
    <mergeCell ref="I7:N7"/>
    <mergeCell ref="A5:A6"/>
    <mergeCell ref="B5:B6"/>
    <mergeCell ref="C5:H5"/>
    <mergeCell ref="I5:L5"/>
    <mergeCell ref="M5:M6"/>
    <mergeCell ref="N5:N6"/>
    <mergeCell ref="A12:B12"/>
    <mergeCell ref="I12:N12"/>
    <mergeCell ref="A13:B13"/>
    <mergeCell ref="I13:N13"/>
    <mergeCell ref="A14:B14"/>
    <mergeCell ref="I14:N14"/>
    <mergeCell ref="A44:L44"/>
    <mergeCell ref="A15:B15"/>
    <mergeCell ref="C15:H15"/>
    <mergeCell ref="I15:N15"/>
    <mergeCell ref="A21:B21"/>
    <mergeCell ref="I21:N21"/>
    <mergeCell ref="A22:B22"/>
    <mergeCell ref="I22:N22"/>
    <mergeCell ref="A23:B23"/>
    <mergeCell ref="I23:N23"/>
    <mergeCell ref="A26:L26"/>
    <mergeCell ref="A32:L32"/>
    <mergeCell ref="A38:L38"/>
    <mergeCell ref="A63:B63"/>
    <mergeCell ref="I63:N63"/>
    <mergeCell ref="A64:B64"/>
    <mergeCell ref="C64:H64"/>
    <mergeCell ref="I64:N64"/>
    <mergeCell ref="A49:L49"/>
    <mergeCell ref="A55:L55"/>
    <mergeCell ref="A61:B61"/>
    <mergeCell ref="I61:N61"/>
    <mergeCell ref="A62:B62"/>
    <mergeCell ref="I62:N62"/>
    <mergeCell ref="A136:L136"/>
    <mergeCell ref="A154:B154"/>
    <mergeCell ref="I154:N154"/>
    <mergeCell ref="A73:B73"/>
    <mergeCell ref="I73:N73"/>
    <mergeCell ref="A78:L78"/>
    <mergeCell ref="A87:L87"/>
    <mergeCell ref="A99:L99"/>
    <mergeCell ref="A108:L108"/>
    <mergeCell ref="A124:L124"/>
    <mergeCell ref="A74:B74"/>
    <mergeCell ref="I74:N74"/>
    <mergeCell ref="A75:B75"/>
    <mergeCell ref="I75:N75"/>
    <mergeCell ref="A77:N77"/>
    <mergeCell ref="I152:N152"/>
    <mergeCell ref="A1:G1"/>
    <mergeCell ref="A165:B165"/>
    <mergeCell ref="I165:N165"/>
    <mergeCell ref="A162:B162"/>
    <mergeCell ref="C162:H162"/>
    <mergeCell ref="I162:N162"/>
    <mergeCell ref="A163:B163"/>
    <mergeCell ref="I163:N163"/>
    <mergeCell ref="A164:B164"/>
    <mergeCell ref="I164:N164"/>
    <mergeCell ref="A160:B160"/>
    <mergeCell ref="I160:N160"/>
    <mergeCell ref="A152:B152"/>
    <mergeCell ref="A159:B159"/>
    <mergeCell ref="I159:N159"/>
    <mergeCell ref="A150:L150"/>
    <mergeCell ref="A153:B153"/>
    <mergeCell ref="I153:N153"/>
    <mergeCell ref="A156:L156"/>
    <mergeCell ref="A158:B158"/>
    <mergeCell ref="I158:N15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1"/>
  <sheetViews>
    <sheetView workbookViewId="0">
      <selection sqref="A1:Q1"/>
    </sheetView>
  </sheetViews>
  <sheetFormatPr defaultRowHeight="12.75" x14ac:dyDescent="0.2"/>
  <cols>
    <col min="1" max="1" width="17.42578125" style="9" customWidth="1"/>
    <col min="2" max="2" width="50.85546875" style="9" customWidth="1"/>
    <col min="3" max="13" width="4.28515625" style="9" customWidth="1"/>
    <col min="14" max="14" width="7.28515625" style="9" customWidth="1"/>
    <col min="15" max="15" width="6.5703125" style="9" customWidth="1"/>
    <col min="16" max="16" width="16" style="9" bestFit="1" customWidth="1"/>
    <col min="17" max="17" width="30.140625" style="9" customWidth="1"/>
    <col min="18" max="18" width="8.85546875" style="9" customWidth="1"/>
    <col min="19" max="19" width="15.5703125" style="9" bestFit="1" customWidth="1"/>
    <col min="20" max="20" width="32.85546875" style="9" bestFit="1" customWidth="1"/>
    <col min="21" max="21" width="24.5703125" style="9" customWidth="1"/>
    <col min="22" max="254" width="9.140625" style="9"/>
    <col min="255" max="255" width="17.42578125" style="9" customWidth="1"/>
    <col min="256" max="256" width="50.85546875" style="9" customWidth="1"/>
    <col min="257" max="267" width="4.28515625" style="9" customWidth="1"/>
    <col min="268" max="269" width="6.5703125" style="9" customWidth="1"/>
    <col min="270" max="270" width="16" style="9" bestFit="1" customWidth="1"/>
    <col min="271" max="271" width="30.140625" style="9" customWidth="1"/>
    <col min="272" max="272" width="8.85546875" style="9" customWidth="1"/>
    <col min="273" max="273" width="15.5703125" style="9" bestFit="1" customWidth="1"/>
    <col min="274" max="274" width="27.7109375" style="9" customWidth="1"/>
    <col min="275" max="276" width="9.140625" style="9"/>
    <col min="277" max="277" width="24.5703125" style="9" customWidth="1"/>
    <col min="278" max="510" width="9.140625" style="9"/>
    <col min="511" max="511" width="17.42578125" style="9" customWidth="1"/>
    <col min="512" max="512" width="50.85546875" style="9" customWidth="1"/>
    <col min="513" max="523" width="4.28515625" style="9" customWidth="1"/>
    <col min="524" max="525" width="6.5703125" style="9" customWidth="1"/>
    <col min="526" max="526" width="16" style="9" bestFit="1" customWidth="1"/>
    <col min="527" max="527" width="30.140625" style="9" customWidth="1"/>
    <col min="528" max="528" width="8.85546875" style="9" customWidth="1"/>
    <col min="529" max="529" width="15.5703125" style="9" bestFit="1" customWidth="1"/>
    <col min="530" max="530" width="27.7109375" style="9" customWidth="1"/>
    <col min="531" max="532" width="9.140625" style="9"/>
    <col min="533" max="533" width="24.5703125" style="9" customWidth="1"/>
    <col min="534" max="766" width="9.140625" style="9"/>
    <col min="767" max="767" width="17.42578125" style="9" customWidth="1"/>
    <col min="768" max="768" width="50.85546875" style="9" customWidth="1"/>
    <col min="769" max="779" width="4.28515625" style="9" customWidth="1"/>
    <col min="780" max="781" width="6.5703125" style="9" customWidth="1"/>
    <col min="782" max="782" width="16" style="9" bestFit="1" customWidth="1"/>
    <col min="783" max="783" width="30.140625" style="9" customWidth="1"/>
    <col min="784" max="784" width="8.85546875" style="9" customWidth="1"/>
    <col min="785" max="785" width="15.5703125" style="9" bestFit="1" customWidth="1"/>
    <col min="786" max="786" width="27.7109375" style="9" customWidth="1"/>
    <col min="787" max="788" width="9.140625" style="9"/>
    <col min="789" max="789" width="24.5703125" style="9" customWidth="1"/>
    <col min="790" max="1022" width="9.140625" style="9"/>
    <col min="1023" max="1023" width="17.42578125" style="9" customWidth="1"/>
    <col min="1024" max="1024" width="50.85546875" style="9" customWidth="1"/>
    <col min="1025" max="1035" width="4.28515625" style="9" customWidth="1"/>
    <col min="1036" max="1037" width="6.5703125" style="9" customWidth="1"/>
    <col min="1038" max="1038" width="16" style="9" bestFit="1" customWidth="1"/>
    <col min="1039" max="1039" width="30.140625" style="9" customWidth="1"/>
    <col min="1040" max="1040" width="8.85546875" style="9" customWidth="1"/>
    <col min="1041" max="1041" width="15.5703125" style="9" bestFit="1" customWidth="1"/>
    <col min="1042" max="1042" width="27.7109375" style="9" customWidth="1"/>
    <col min="1043" max="1044" width="9.140625" style="9"/>
    <col min="1045" max="1045" width="24.5703125" style="9" customWidth="1"/>
    <col min="1046" max="1278" width="9.140625" style="9"/>
    <col min="1279" max="1279" width="17.42578125" style="9" customWidth="1"/>
    <col min="1280" max="1280" width="50.85546875" style="9" customWidth="1"/>
    <col min="1281" max="1291" width="4.28515625" style="9" customWidth="1"/>
    <col min="1292" max="1293" width="6.5703125" style="9" customWidth="1"/>
    <col min="1294" max="1294" width="16" style="9" bestFit="1" customWidth="1"/>
    <col min="1295" max="1295" width="30.140625" style="9" customWidth="1"/>
    <col min="1296" max="1296" width="8.85546875" style="9" customWidth="1"/>
    <col min="1297" max="1297" width="15.5703125" style="9" bestFit="1" customWidth="1"/>
    <col min="1298" max="1298" width="27.7109375" style="9" customWidth="1"/>
    <col min="1299" max="1300" width="9.140625" style="9"/>
    <col min="1301" max="1301" width="24.5703125" style="9" customWidth="1"/>
    <col min="1302" max="1534" width="9.140625" style="9"/>
    <col min="1535" max="1535" width="17.42578125" style="9" customWidth="1"/>
    <col min="1536" max="1536" width="50.85546875" style="9" customWidth="1"/>
    <col min="1537" max="1547" width="4.28515625" style="9" customWidth="1"/>
    <col min="1548" max="1549" width="6.5703125" style="9" customWidth="1"/>
    <col min="1550" max="1550" width="16" style="9" bestFit="1" customWidth="1"/>
    <col min="1551" max="1551" width="30.140625" style="9" customWidth="1"/>
    <col min="1552" max="1552" width="8.85546875" style="9" customWidth="1"/>
    <col min="1553" max="1553" width="15.5703125" style="9" bestFit="1" customWidth="1"/>
    <col min="1554" max="1554" width="27.7109375" style="9" customWidth="1"/>
    <col min="1555" max="1556" width="9.140625" style="9"/>
    <col min="1557" max="1557" width="24.5703125" style="9" customWidth="1"/>
    <col min="1558" max="1790" width="9.140625" style="9"/>
    <col min="1791" max="1791" width="17.42578125" style="9" customWidth="1"/>
    <col min="1792" max="1792" width="50.85546875" style="9" customWidth="1"/>
    <col min="1793" max="1803" width="4.28515625" style="9" customWidth="1"/>
    <col min="1804" max="1805" width="6.5703125" style="9" customWidth="1"/>
    <col min="1806" max="1806" width="16" style="9" bestFit="1" customWidth="1"/>
    <col min="1807" max="1807" width="30.140625" style="9" customWidth="1"/>
    <col min="1808" max="1808" width="8.85546875" style="9" customWidth="1"/>
    <col min="1809" max="1809" width="15.5703125" style="9" bestFit="1" customWidth="1"/>
    <col min="1810" max="1810" width="27.7109375" style="9" customWidth="1"/>
    <col min="1811" max="1812" width="9.140625" style="9"/>
    <col min="1813" max="1813" width="24.5703125" style="9" customWidth="1"/>
    <col min="1814" max="2046" width="9.140625" style="9"/>
    <col min="2047" max="2047" width="17.42578125" style="9" customWidth="1"/>
    <col min="2048" max="2048" width="50.85546875" style="9" customWidth="1"/>
    <col min="2049" max="2059" width="4.28515625" style="9" customWidth="1"/>
    <col min="2060" max="2061" width="6.5703125" style="9" customWidth="1"/>
    <col min="2062" max="2062" width="16" style="9" bestFit="1" customWidth="1"/>
    <col min="2063" max="2063" width="30.140625" style="9" customWidth="1"/>
    <col min="2064" max="2064" width="8.85546875" style="9" customWidth="1"/>
    <col min="2065" max="2065" width="15.5703125" style="9" bestFit="1" customWidth="1"/>
    <col min="2066" max="2066" width="27.7109375" style="9" customWidth="1"/>
    <col min="2067" max="2068" width="9.140625" style="9"/>
    <col min="2069" max="2069" width="24.5703125" style="9" customWidth="1"/>
    <col min="2070" max="2302" width="9.140625" style="9"/>
    <col min="2303" max="2303" width="17.42578125" style="9" customWidth="1"/>
    <col min="2304" max="2304" width="50.85546875" style="9" customWidth="1"/>
    <col min="2305" max="2315" width="4.28515625" style="9" customWidth="1"/>
    <col min="2316" max="2317" width="6.5703125" style="9" customWidth="1"/>
    <col min="2318" max="2318" width="16" style="9" bestFit="1" customWidth="1"/>
    <col min="2319" max="2319" width="30.140625" style="9" customWidth="1"/>
    <col min="2320" max="2320" width="8.85546875" style="9" customWidth="1"/>
    <col min="2321" max="2321" width="15.5703125" style="9" bestFit="1" customWidth="1"/>
    <col min="2322" max="2322" width="27.7109375" style="9" customWidth="1"/>
    <col min="2323" max="2324" width="9.140625" style="9"/>
    <col min="2325" max="2325" width="24.5703125" style="9" customWidth="1"/>
    <col min="2326" max="2558" width="9.140625" style="9"/>
    <col min="2559" max="2559" width="17.42578125" style="9" customWidth="1"/>
    <col min="2560" max="2560" width="50.85546875" style="9" customWidth="1"/>
    <col min="2561" max="2571" width="4.28515625" style="9" customWidth="1"/>
    <col min="2572" max="2573" width="6.5703125" style="9" customWidth="1"/>
    <col min="2574" max="2574" width="16" style="9" bestFit="1" customWidth="1"/>
    <col min="2575" max="2575" width="30.140625" style="9" customWidth="1"/>
    <col min="2576" max="2576" width="8.85546875" style="9" customWidth="1"/>
    <col min="2577" max="2577" width="15.5703125" style="9" bestFit="1" customWidth="1"/>
    <col min="2578" max="2578" width="27.7109375" style="9" customWidth="1"/>
    <col min="2579" max="2580" width="9.140625" style="9"/>
    <col min="2581" max="2581" width="24.5703125" style="9" customWidth="1"/>
    <col min="2582" max="2814" width="9.140625" style="9"/>
    <col min="2815" max="2815" width="17.42578125" style="9" customWidth="1"/>
    <col min="2816" max="2816" width="50.85546875" style="9" customWidth="1"/>
    <col min="2817" max="2827" width="4.28515625" style="9" customWidth="1"/>
    <col min="2828" max="2829" width="6.5703125" style="9" customWidth="1"/>
    <col min="2830" max="2830" width="16" style="9" bestFit="1" customWidth="1"/>
    <col min="2831" max="2831" width="30.140625" style="9" customWidth="1"/>
    <col min="2832" max="2832" width="8.85546875" style="9" customWidth="1"/>
    <col min="2833" max="2833" width="15.5703125" style="9" bestFit="1" customWidth="1"/>
    <col min="2834" max="2834" width="27.7109375" style="9" customWidth="1"/>
    <col min="2835" max="2836" width="9.140625" style="9"/>
    <col min="2837" max="2837" width="24.5703125" style="9" customWidth="1"/>
    <col min="2838" max="3070" width="9.140625" style="9"/>
    <col min="3071" max="3071" width="17.42578125" style="9" customWidth="1"/>
    <col min="3072" max="3072" width="50.85546875" style="9" customWidth="1"/>
    <col min="3073" max="3083" width="4.28515625" style="9" customWidth="1"/>
    <col min="3084" max="3085" width="6.5703125" style="9" customWidth="1"/>
    <col min="3086" max="3086" width="16" style="9" bestFit="1" customWidth="1"/>
    <col min="3087" max="3087" width="30.140625" style="9" customWidth="1"/>
    <col min="3088" max="3088" width="8.85546875" style="9" customWidth="1"/>
    <col min="3089" max="3089" width="15.5703125" style="9" bestFit="1" customWidth="1"/>
    <col min="3090" max="3090" width="27.7109375" style="9" customWidth="1"/>
    <col min="3091" max="3092" width="9.140625" style="9"/>
    <col min="3093" max="3093" width="24.5703125" style="9" customWidth="1"/>
    <col min="3094" max="3326" width="9.140625" style="9"/>
    <col min="3327" max="3327" width="17.42578125" style="9" customWidth="1"/>
    <col min="3328" max="3328" width="50.85546875" style="9" customWidth="1"/>
    <col min="3329" max="3339" width="4.28515625" style="9" customWidth="1"/>
    <col min="3340" max="3341" width="6.5703125" style="9" customWidth="1"/>
    <col min="3342" max="3342" width="16" style="9" bestFit="1" customWidth="1"/>
    <col min="3343" max="3343" width="30.140625" style="9" customWidth="1"/>
    <col min="3344" max="3344" width="8.85546875" style="9" customWidth="1"/>
    <col min="3345" max="3345" width="15.5703125" style="9" bestFit="1" customWidth="1"/>
    <col min="3346" max="3346" width="27.7109375" style="9" customWidth="1"/>
    <col min="3347" max="3348" width="9.140625" style="9"/>
    <col min="3349" max="3349" width="24.5703125" style="9" customWidth="1"/>
    <col min="3350" max="3582" width="9.140625" style="9"/>
    <col min="3583" max="3583" width="17.42578125" style="9" customWidth="1"/>
    <col min="3584" max="3584" width="50.85546875" style="9" customWidth="1"/>
    <col min="3585" max="3595" width="4.28515625" style="9" customWidth="1"/>
    <col min="3596" max="3597" width="6.5703125" style="9" customWidth="1"/>
    <col min="3598" max="3598" width="16" style="9" bestFit="1" customWidth="1"/>
    <col min="3599" max="3599" width="30.140625" style="9" customWidth="1"/>
    <col min="3600" max="3600" width="8.85546875" style="9" customWidth="1"/>
    <col min="3601" max="3601" width="15.5703125" style="9" bestFit="1" customWidth="1"/>
    <col min="3602" max="3602" width="27.7109375" style="9" customWidth="1"/>
    <col min="3603" max="3604" width="9.140625" style="9"/>
    <col min="3605" max="3605" width="24.5703125" style="9" customWidth="1"/>
    <col min="3606" max="3838" width="9.140625" style="9"/>
    <col min="3839" max="3839" width="17.42578125" style="9" customWidth="1"/>
    <col min="3840" max="3840" width="50.85546875" style="9" customWidth="1"/>
    <col min="3841" max="3851" width="4.28515625" style="9" customWidth="1"/>
    <col min="3852" max="3853" width="6.5703125" style="9" customWidth="1"/>
    <col min="3854" max="3854" width="16" style="9" bestFit="1" customWidth="1"/>
    <col min="3855" max="3855" width="30.140625" style="9" customWidth="1"/>
    <col min="3856" max="3856" width="8.85546875" style="9" customWidth="1"/>
    <col min="3857" max="3857" width="15.5703125" style="9" bestFit="1" customWidth="1"/>
    <col min="3858" max="3858" width="27.7109375" style="9" customWidth="1"/>
    <col min="3859" max="3860" width="9.140625" style="9"/>
    <col min="3861" max="3861" width="24.5703125" style="9" customWidth="1"/>
    <col min="3862" max="4094" width="9.140625" style="9"/>
    <col min="4095" max="4095" width="17.42578125" style="9" customWidth="1"/>
    <col min="4096" max="4096" width="50.85546875" style="9" customWidth="1"/>
    <col min="4097" max="4107" width="4.28515625" style="9" customWidth="1"/>
    <col min="4108" max="4109" width="6.5703125" style="9" customWidth="1"/>
    <col min="4110" max="4110" width="16" style="9" bestFit="1" customWidth="1"/>
    <col min="4111" max="4111" width="30.140625" style="9" customWidth="1"/>
    <col min="4112" max="4112" width="8.85546875" style="9" customWidth="1"/>
    <col min="4113" max="4113" width="15.5703125" style="9" bestFit="1" customWidth="1"/>
    <col min="4114" max="4114" width="27.7109375" style="9" customWidth="1"/>
    <col min="4115" max="4116" width="9.140625" style="9"/>
    <col min="4117" max="4117" width="24.5703125" style="9" customWidth="1"/>
    <col min="4118" max="4350" width="9.140625" style="9"/>
    <col min="4351" max="4351" width="17.42578125" style="9" customWidth="1"/>
    <col min="4352" max="4352" width="50.85546875" style="9" customWidth="1"/>
    <col min="4353" max="4363" width="4.28515625" style="9" customWidth="1"/>
    <col min="4364" max="4365" width="6.5703125" style="9" customWidth="1"/>
    <col min="4366" max="4366" width="16" style="9" bestFit="1" customWidth="1"/>
    <col min="4367" max="4367" width="30.140625" style="9" customWidth="1"/>
    <col min="4368" max="4368" width="8.85546875" style="9" customWidth="1"/>
    <col min="4369" max="4369" width="15.5703125" style="9" bestFit="1" customWidth="1"/>
    <col min="4370" max="4370" width="27.7109375" style="9" customWidth="1"/>
    <col min="4371" max="4372" width="9.140625" style="9"/>
    <col min="4373" max="4373" width="24.5703125" style="9" customWidth="1"/>
    <col min="4374" max="4606" width="9.140625" style="9"/>
    <col min="4607" max="4607" width="17.42578125" style="9" customWidth="1"/>
    <col min="4608" max="4608" width="50.85546875" style="9" customWidth="1"/>
    <col min="4609" max="4619" width="4.28515625" style="9" customWidth="1"/>
    <col min="4620" max="4621" width="6.5703125" style="9" customWidth="1"/>
    <col min="4622" max="4622" width="16" style="9" bestFit="1" customWidth="1"/>
    <col min="4623" max="4623" width="30.140625" style="9" customWidth="1"/>
    <col min="4624" max="4624" width="8.85546875" style="9" customWidth="1"/>
    <col min="4625" max="4625" width="15.5703125" style="9" bestFit="1" customWidth="1"/>
    <col min="4626" max="4626" width="27.7109375" style="9" customWidth="1"/>
    <col min="4627" max="4628" width="9.140625" style="9"/>
    <col min="4629" max="4629" width="24.5703125" style="9" customWidth="1"/>
    <col min="4630" max="4862" width="9.140625" style="9"/>
    <col min="4863" max="4863" width="17.42578125" style="9" customWidth="1"/>
    <col min="4864" max="4864" width="50.85546875" style="9" customWidth="1"/>
    <col min="4865" max="4875" width="4.28515625" style="9" customWidth="1"/>
    <col min="4876" max="4877" width="6.5703125" style="9" customWidth="1"/>
    <col min="4878" max="4878" width="16" style="9" bestFit="1" customWidth="1"/>
    <col min="4879" max="4879" width="30.140625" style="9" customWidth="1"/>
    <col min="4880" max="4880" width="8.85546875" style="9" customWidth="1"/>
    <col min="4881" max="4881" width="15.5703125" style="9" bestFit="1" customWidth="1"/>
    <col min="4882" max="4882" width="27.7109375" style="9" customWidth="1"/>
    <col min="4883" max="4884" width="9.140625" style="9"/>
    <col min="4885" max="4885" width="24.5703125" style="9" customWidth="1"/>
    <col min="4886" max="5118" width="9.140625" style="9"/>
    <col min="5119" max="5119" width="17.42578125" style="9" customWidth="1"/>
    <col min="5120" max="5120" width="50.85546875" style="9" customWidth="1"/>
    <col min="5121" max="5131" width="4.28515625" style="9" customWidth="1"/>
    <col min="5132" max="5133" width="6.5703125" style="9" customWidth="1"/>
    <col min="5134" max="5134" width="16" style="9" bestFit="1" customWidth="1"/>
    <col min="5135" max="5135" width="30.140625" style="9" customWidth="1"/>
    <col min="5136" max="5136" width="8.85546875" style="9" customWidth="1"/>
    <col min="5137" max="5137" width="15.5703125" style="9" bestFit="1" customWidth="1"/>
    <col min="5138" max="5138" width="27.7109375" style="9" customWidth="1"/>
    <col min="5139" max="5140" width="9.140625" style="9"/>
    <col min="5141" max="5141" width="24.5703125" style="9" customWidth="1"/>
    <col min="5142" max="5374" width="9.140625" style="9"/>
    <col min="5375" max="5375" width="17.42578125" style="9" customWidth="1"/>
    <col min="5376" max="5376" width="50.85546875" style="9" customWidth="1"/>
    <col min="5377" max="5387" width="4.28515625" style="9" customWidth="1"/>
    <col min="5388" max="5389" width="6.5703125" style="9" customWidth="1"/>
    <col min="5390" max="5390" width="16" style="9" bestFit="1" customWidth="1"/>
    <col min="5391" max="5391" width="30.140625" style="9" customWidth="1"/>
    <col min="5392" max="5392" width="8.85546875" style="9" customWidth="1"/>
    <col min="5393" max="5393" width="15.5703125" style="9" bestFit="1" customWidth="1"/>
    <col min="5394" max="5394" width="27.7109375" style="9" customWidth="1"/>
    <col min="5395" max="5396" width="9.140625" style="9"/>
    <col min="5397" max="5397" width="24.5703125" style="9" customWidth="1"/>
    <col min="5398" max="5630" width="9.140625" style="9"/>
    <col min="5631" max="5631" width="17.42578125" style="9" customWidth="1"/>
    <col min="5632" max="5632" width="50.85546875" style="9" customWidth="1"/>
    <col min="5633" max="5643" width="4.28515625" style="9" customWidth="1"/>
    <col min="5644" max="5645" width="6.5703125" style="9" customWidth="1"/>
    <col min="5646" max="5646" width="16" style="9" bestFit="1" customWidth="1"/>
    <col min="5647" max="5647" width="30.140625" style="9" customWidth="1"/>
    <col min="5648" max="5648" width="8.85546875" style="9" customWidth="1"/>
    <col min="5649" max="5649" width="15.5703125" style="9" bestFit="1" customWidth="1"/>
    <col min="5650" max="5650" width="27.7109375" style="9" customWidth="1"/>
    <col min="5651" max="5652" width="9.140625" style="9"/>
    <col min="5653" max="5653" width="24.5703125" style="9" customWidth="1"/>
    <col min="5654" max="5886" width="9.140625" style="9"/>
    <col min="5887" max="5887" width="17.42578125" style="9" customWidth="1"/>
    <col min="5888" max="5888" width="50.85546875" style="9" customWidth="1"/>
    <col min="5889" max="5899" width="4.28515625" style="9" customWidth="1"/>
    <col min="5900" max="5901" width="6.5703125" style="9" customWidth="1"/>
    <col min="5902" max="5902" width="16" style="9" bestFit="1" customWidth="1"/>
    <col min="5903" max="5903" width="30.140625" style="9" customWidth="1"/>
    <col min="5904" max="5904" width="8.85546875" style="9" customWidth="1"/>
    <col min="5905" max="5905" width="15.5703125" style="9" bestFit="1" customWidth="1"/>
    <col min="5906" max="5906" width="27.7109375" style="9" customWidth="1"/>
    <col min="5907" max="5908" width="9.140625" style="9"/>
    <col min="5909" max="5909" width="24.5703125" style="9" customWidth="1"/>
    <col min="5910" max="6142" width="9.140625" style="9"/>
    <col min="6143" max="6143" width="17.42578125" style="9" customWidth="1"/>
    <col min="6144" max="6144" width="50.85546875" style="9" customWidth="1"/>
    <col min="6145" max="6155" width="4.28515625" style="9" customWidth="1"/>
    <col min="6156" max="6157" width="6.5703125" style="9" customWidth="1"/>
    <col min="6158" max="6158" width="16" style="9" bestFit="1" customWidth="1"/>
    <col min="6159" max="6159" width="30.140625" style="9" customWidth="1"/>
    <col min="6160" max="6160" width="8.85546875" style="9" customWidth="1"/>
    <col min="6161" max="6161" width="15.5703125" style="9" bestFit="1" customWidth="1"/>
    <col min="6162" max="6162" width="27.7109375" style="9" customWidth="1"/>
    <col min="6163" max="6164" width="9.140625" style="9"/>
    <col min="6165" max="6165" width="24.5703125" style="9" customWidth="1"/>
    <col min="6166" max="6398" width="9.140625" style="9"/>
    <col min="6399" max="6399" width="17.42578125" style="9" customWidth="1"/>
    <col min="6400" max="6400" width="50.85546875" style="9" customWidth="1"/>
    <col min="6401" max="6411" width="4.28515625" style="9" customWidth="1"/>
    <col min="6412" max="6413" width="6.5703125" style="9" customWidth="1"/>
    <col min="6414" max="6414" width="16" style="9" bestFit="1" customWidth="1"/>
    <col min="6415" max="6415" width="30.140625" style="9" customWidth="1"/>
    <col min="6416" max="6416" width="8.85546875" style="9" customWidth="1"/>
    <col min="6417" max="6417" width="15.5703125" style="9" bestFit="1" customWidth="1"/>
    <col min="6418" max="6418" width="27.7109375" style="9" customWidth="1"/>
    <col min="6419" max="6420" width="9.140625" style="9"/>
    <col min="6421" max="6421" width="24.5703125" style="9" customWidth="1"/>
    <col min="6422" max="6654" width="9.140625" style="9"/>
    <col min="6655" max="6655" width="17.42578125" style="9" customWidth="1"/>
    <col min="6656" max="6656" width="50.85546875" style="9" customWidth="1"/>
    <col min="6657" max="6667" width="4.28515625" style="9" customWidth="1"/>
    <col min="6668" max="6669" width="6.5703125" style="9" customWidth="1"/>
    <col min="6670" max="6670" width="16" style="9" bestFit="1" customWidth="1"/>
    <col min="6671" max="6671" width="30.140625" style="9" customWidth="1"/>
    <col min="6672" max="6672" width="8.85546875" style="9" customWidth="1"/>
    <col min="6673" max="6673" width="15.5703125" style="9" bestFit="1" customWidth="1"/>
    <col min="6674" max="6674" width="27.7109375" style="9" customWidth="1"/>
    <col min="6675" max="6676" width="9.140625" style="9"/>
    <col min="6677" max="6677" width="24.5703125" style="9" customWidth="1"/>
    <col min="6678" max="6910" width="9.140625" style="9"/>
    <col min="6911" max="6911" width="17.42578125" style="9" customWidth="1"/>
    <col min="6912" max="6912" width="50.85546875" style="9" customWidth="1"/>
    <col min="6913" max="6923" width="4.28515625" style="9" customWidth="1"/>
    <col min="6924" max="6925" width="6.5703125" style="9" customWidth="1"/>
    <col min="6926" max="6926" width="16" style="9" bestFit="1" customWidth="1"/>
    <col min="6927" max="6927" width="30.140625" style="9" customWidth="1"/>
    <col min="6928" max="6928" width="8.85546875" style="9" customWidth="1"/>
    <col min="6929" max="6929" width="15.5703125" style="9" bestFit="1" customWidth="1"/>
    <col min="6930" max="6930" width="27.7109375" style="9" customWidth="1"/>
    <col min="6931" max="6932" width="9.140625" style="9"/>
    <col min="6933" max="6933" width="24.5703125" style="9" customWidth="1"/>
    <col min="6934" max="7166" width="9.140625" style="9"/>
    <col min="7167" max="7167" width="17.42578125" style="9" customWidth="1"/>
    <col min="7168" max="7168" width="50.85546875" style="9" customWidth="1"/>
    <col min="7169" max="7179" width="4.28515625" style="9" customWidth="1"/>
    <col min="7180" max="7181" width="6.5703125" style="9" customWidth="1"/>
    <col min="7182" max="7182" width="16" style="9" bestFit="1" customWidth="1"/>
    <col min="7183" max="7183" width="30.140625" style="9" customWidth="1"/>
    <col min="7184" max="7184" width="8.85546875" style="9" customWidth="1"/>
    <col min="7185" max="7185" width="15.5703125" style="9" bestFit="1" customWidth="1"/>
    <col min="7186" max="7186" width="27.7109375" style="9" customWidth="1"/>
    <col min="7187" max="7188" width="9.140625" style="9"/>
    <col min="7189" max="7189" width="24.5703125" style="9" customWidth="1"/>
    <col min="7190" max="7422" width="9.140625" style="9"/>
    <col min="7423" max="7423" width="17.42578125" style="9" customWidth="1"/>
    <col min="7424" max="7424" width="50.85546875" style="9" customWidth="1"/>
    <col min="7425" max="7435" width="4.28515625" style="9" customWidth="1"/>
    <col min="7436" max="7437" width="6.5703125" style="9" customWidth="1"/>
    <col min="7438" max="7438" width="16" style="9" bestFit="1" customWidth="1"/>
    <col min="7439" max="7439" width="30.140625" style="9" customWidth="1"/>
    <col min="7440" max="7440" width="8.85546875" style="9" customWidth="1"/>
    <col min="7441" max="7441" width="15.5703125" style="9" bestFit="1" customWidth="1"/>
    <col min="7442" max="7442" width="27.7109375" style="9" customWidth="1"/>
    <col min="7443" max="7444" width="9.140625" style="9"/>
    <col min="7445" max="7445" width="24.5703125" style="9" customWidth="1"/>
    <col min="7446" max="7678" width="9.140625" style="9"/>
    <col min="7679" max="7679" width="17.42578125" style="9" customWidth="1"/>
    <col min="7680" max="7680" width="50.85546875" style="9" customWidth="1"/>
    <col min="7681" max="7691" width="4.28515625" style="9" customWidth="1"/>
    <col min="7692" max="7693" width="6.5703125" style="9" customWidth="1"/>
    <col min="7694" max="7694" width="16" style="9" bestFit="1" customWidth="1"/>
    <col min="7695" max="7695" width="30.140625" style="9" customWidth="1"/>
    <col min="7696" max="7696" width="8.85546875" style="9" customWidth="1"/>
    <col min="7697" max="7697" width="15.5703125" style="9" bestFit="1" customWidth="1"/>
    <col min="7698" max="7698" width="27.7109375" style="9" customWidth="1"/>
    <col min="7699" max="7700" width="9.140625" style="9"/>
    <col min="7701" max="7701" width="24.5703125" style="9" customWidth="1"/>
    <col min="7702" max="7934" width="9.140625" style="9"/>
    <col min="7935" max="7935" width="17.42578125" style="9" customWidth="1"/>
    <col min="7936" max="7936" width="50.85546875" style="9" customWidth="1"/>
    <col min="7937" max="7947" width="4.28515625" style="9" customWidth="1"/>
    <col min="7948" max="7949" width="6.5703125" style="9" customWidth="1"/>
    <col min="7950" max="7950" width="16" style="9" bestFit="1" customWidth="1"/>
    <col min="7951" max="7951" width="30.140625" style="9" customWidth="1"/>
    <col min="7952" max="7952" width="8.85546875" style="9" customWidth="1"/>
    <col min="7953" max="7953" width="15.5703125" style="9" bestFit="1" customWidth="1"/>
    <col min="7954" max="7954" width="27.7109375" style="9" customWidth="1"/>
    <col min="7955" max="7956" width="9.140625" style="9"/>
    <col min="7957" max="7957" width="24.5703125" style="9" customWidth="1"/>
    <col min="7958" max="8190" width="9.140625" style="9"/>
    <col min="8191" max="8191" width="17.42578125" style="9" customWidth="1"/>
    <col min="8192" max="8192" width="50.85546875" style="9" customWidth="1"/>
    <col min="8193" max="8203" width="4.28515625" style="9" customWidth="1"/>
    <col min="8204" max="8205" width="6.5703125" style="9" customWidth="1"/>
    <col min="8206" max="8206" width="16" style="9" bestFit="1" customWidth="1"/>
    <col min="8207" max="8207" width="30.140625" style="9" customWidth="1"/>
    <col min="8208" max="8208" width="8.85546875" style="9" customWidth="1"/>
    <col min="8209" max="8209" width="15.5703125" style="9" bestFit="1" customWidth="1"/>
    <col min="8210" max="8210" width="27.7109375" style="9" customWidth="1"/>
    <col min="8211" max="8212" width="9.140625" style="9"/>
    <col min="8213" max="8213" width="24.5703125" style="9" customWidth="1"/>
    <col min="8214" max="8446" width="9.140625" style="9"/>
    <col min="8447" max="8447" width="17.42578125" style="9" customWidth="1"/>
    <col min="8448" max="8448" width="50.85546875" style="9" customWidth="1"/>
    <col min="8449" max="8459" width="4.28515625" style="9" customWidth="1"/>
    <col min="8460" max="8461" width="6.5703125" style="9" customWidth="1"/>
    <col min="8462" max="8462" width="16" style="9" bestFit="1" customWidth="1"/>
    <col min="8463" max="8463" width="30.140625" style="9" customWidth="1"/>
    <col min="8464" max="8464" width="8.85546875" style="9" customWidth="1"/>
    <col min="8465" max="8465" width="15.5703125" style="9" bestFit="1" customWidth="1"/>
    <col min="8466" max="8466" width="27.7109375" style="9" customWidth="1"/>
    <col min="8467" max="8468" width="9.140625" style="9"/>
    <col min="8469" max="8469" width="24.5703125" style="9" customWidth="1"/>
    <col min="8470" max="8702" width="9.140625" style="9"/>
    <col min="8703" max="8703" width="17.42578125" style="9" customWidth="1"/>
    <col min="8704" max="8704" width="50.85546875" style="9" customWidth="1"/>
    <col min="8705" max="8715" width="4.28515625" style="9" customWidth="1"/>
    <col min="8716" max="8717" width="6.5703125" style="9" customWidth="1"/>
    <col min="8718" max="8718" width="16" style="9" bestFit="1" customWidth="1"/>
    <col min="8719" max="8719" width="30.140625" style="9" customWidth="1"/>
    <col min="8720" max="8720" width="8.85546875" style="9" customWidth="1"/>
    <col min="8721" max="8721" width="15.5703125" style="9" bestFit="1" customWidth="1"/>
    <col min="8722" max="8722" width="27.7109375" style="9" customWidth="1"/>
    <col min="8723" max="8724" width="9.140625" style="9"/>
    <col min="8725" max="8725" width="24.5703125" style="9" customWidth="1"/>
    <col min="8726" max="8958" width="9.140625" style="9"/>
    <col min="8959" max="8959" width="17.42578125" style="9" customWidth="1"/>
    <col min="8960" max="8960" width="50.85546875" style="9" customWidth="1"/>
    <col min="8961" max="8971" width="4.28515625" style="9" customWidth="1"/>
    <col min="8972" max="8973" width="6.5703125" style="9" customWidth="1"/>
    <col min="8974" max="8974" width="16" style="9" bestFit="1" customWidth="1"/>
    <col min="8975" max="8975" width="30.140625" style="9" customWidth="1"/>
    <col min="8976" max="8976" width="8.85546875" style="9" customWidth="1"/>
    <col min="8977" max="8977" width="15.5703125" style="9" bestFit="1" customWidth="1"/>
    <col min="8978" max="8978" width="27.7109375" style="9" customWidth="1"/>
    <col min="8979" max="8980" width="9.140625" style="9"/>
    <col min="8981" max="8981" width="24.5703125" style="9" customWidth="1"/>
    <col min="8982" max="9214" width="9.140625" style="9"/>
    <col min="9215" max="9215" width="17.42578125" style="9" customWidth="1"/>
    <col min="9216" max="9216" width="50.85546875" style="9" customWidth="1"/>
    <col min="9217" max="9227" width="4.28515625" style="9" customWidth="1"/>
    <col min="9228" max="9229" width="6.5703125" style="9" customWidth="1"/>
    <col min="9230" max="9230" width="16" style="9" bestFit="1" customWidth="1"/>
    <col min="9231" max="9231" width="30.140625" style="9" customWidth="1"/>
    <col min="9232" max="9232" width="8.85546875" style="9" customWidth="1"/>
    <col min="9233" max="9233" width="15.5703125" style="9" bestFit="1" customWidth="1"/>
    <col min="9234" max="9234" width="27.7109375" style="9" customWidth="1"/>
    <col min="9235" max="9236" width="9.140625" style="9"/>
    <col min="9237" max="9237" width="24.5703125" style="9" customWidth="1"/>
    <col min="9238" max="9470" width="9.140625" style="9"/>
    <col min="9471" max="9471" width="17.42578125" style="9" customWidth="1"/>
    <col min="9472" max="9472" width="50.85546875" style="9" customWidth="1"/>
    <col min="9473" max="9483" width="4.28515625" style="9" customWidth="1"/>
    <col min="9484" max="9485" width="6.5703125" style="9" customWidth="1"/>
    <col min="9486" max="9486" width="16" style="9" bestFit="1" customWidth="1"/>
    <col min="9487" max="9487" width="30.140625" style="9" customWidth="1"/>
    <col min="9488" max="9488" width="8.85546875" style="9" customWidth="1"/>
    <col min="9489" max="9489" width="15.5703125" style="9" bestFit="1" customWidth="1"/>
    <col min="9490" max="9490" width="27.7109375" style="9" customWidth="1"/>
    <col min="9491" max="9492" width="9.140625" style="9"/>
    <col min="9493" max="9493" width="24.5703125" style="9" customWidth="1"/>
    <col min="9494" max="9726" width="9.140625" style="9"/>
    <col min="9727" max="9727" width="17.42578125" style="9" customWidth="1"/>
    <col min="9728" max="9728" width="50.85546875" style="9" customWidth="1"/>
    <col min="9729" max="9739" width="4.28515625" style="9" customWidth="1"/>
    <col min="9740" max="9741" width="6.5703125" style="9" customWidth="1"/>
    <col min="9742" max="9742" width="16" style="9" bestFit="1" customWidth="1"/>
    <col min="9743" max="9743" width="30.140625" style="9" customWidth="1"/>
    <col min="9744" max="9744" width="8.85546875" style="9" customWidth="1"/>
    <col min="9745" max="9745" width="15.5703125" style="9" bestFit="1" customWidth="1"/>
    <col min="9746" max="9746" width="27.7109375" style="9" customWidth="1"/>
    <col min="9747" max="9748" width="9.140625" style="9"/>
    <col min="9749" max="9749" width="24.5703125" style="9" customWidth="1"/>
    <col min="9750" max="9982" width="9.140625" style="9"/>
    <col min="9983" max="9983" width="17.42578125" style="9" customWidth="1"/>
    <col min="9984" max="9984" width="50.85546875" style="9" customWidth="1"/>
    <col min="9985" max="9995" width="4.28515625" style="9" customWidth="1"/>
    <col min="9996" max="9997" width="6.5703125" style="9" customWidth="1"/>
    <col min="9998" max="9998" width="16" style="9" bestFit="1" customWidth="1"/>
    <col min="9999" max="9999" width="30.140625" style="9" customWidth="1"/>
    <col min="10000" max="10000" width="8.85546875" style="9" customWidth="1"/>
    <col min="10001" max="10001" width="15.5703125" style="9" bestFit="1" customWidth="1"/>
    <col min="10002" max="10002" width="27.7109375" style="9" customWidth="1"/>
    <col min="10003" max="10004" width="9.140625" style="9"/>
    <col min="10005" max="10005" width="24.5703125" style="9" customWidth="1"/>
    <col min="10006" max="10238" width="9.140625" style="9"/>
    <col min="10239" max="10239" width="17.42578125" style="9" customWidth="1"/>
    <col min="10240" max="10240" width="50.85546875" style="9" customWidth="1"/>
    <col min="10241" max="10251" width="4.28515625" style="9" customWidth="1"/>
    <col min="10252" max="10253" width="6.5703125" style="9" customWidth="1"/>
    <col min="10254" max="10254" width="16" style="9" bestFit="1" customWidth="1"/>
    <col min="10255" max="10255" width="30.140625" style="9" customWidth="1"/>
    <col min="10256" max="10256" width="8.85546875" style="9" customWidth="1"/>
    <col min="10257" max="10257" width="15.5703125" style="9" bestFit="1" customWidth="1"/>
    <col min="10258" max="10258" width="27.7109375" style="9" customWidth="1"/>
    <col min="10259" max="10260" width="9.140625" style="9"/>
    <col min="10261" max="10261" width="24.5703125" style="9" customWidth="1"/>
    <col min="10262" max="10494" width="9.140625" style="9"/>
    <col min="10495" max="10495" width="17.42578125" style="9" customWidth="1"/>
    <col min="10496" max="10496" width="50.85546875" style="9" customWidth="1"/>
    <col min="10497" max="10507" width="4.28515625" style="9" customWidth="1"/>
    <col min="10508" max="10509" width="6.5703125" style="9" customWidth="1"/>
    <col min="10510" max="10510" width="16" style="9" bestFit="1" customWidth="1"/>
    <col min="10511" max="10511" width="30.140625" style="9" customWidth="1"/>
    <col min="10512" max="10512" width="8.85546875" style="9" customWidth="1"/>
    <col min="10513" max="10513" width="15.5703125" style="9" bestFit="1" customWidth="1"/>
    <col min="10514" max="10514" width="27.7109375" style="9" customWidth="1"/>
    <col min="10515" max="10516" width="9.140625" style="9"/>
    <col min="10517" max="10517" width="24.5703125" style="9" customWidth="1"/>
    <col min="10518" max="10750" width="9.140625" style="9"/>
    <col min="10751" max="10751" width="17.42578125" style="9" customWidth="1"/>
    <col min="10752" max="10752" width="50.85546875" style="9" customWidth="1"/>
    <col min="10753" max="10763" width="4.28515625" style="9" customWidth="1"/>
    <col min="10764" max="10765" width="6.5703125" style="9" customWidth="1"/>
    <col min="10766" max="10766" width="16" style="9" bestFit="1" customWidth="1"/>
    <col min="10767" max="10767" width="30.140625" style="9" customWidth="1"/>
    <col min="10768" max="10768" width="8.85546875" style="9" customWidth="1"/>
    <col min="10769" max="10769" width="15.5703125" style="9" bestFit="1" customWidth="1"/>
    <col min="10770" max="10770" width="27.7109375" style="9" customWidth="1"/>
    <col min="10771" max="10772" width="9.140625" style="9"/>
    <col min="10773" max="10773" width="24.5703125" style="9" customWidth="1"/>
    <col min="10774" max="11006" width="9.140625" style="9"/>
    <col min="11007" max="11007" width="17.42578125" style="9" customWidth="1"/>
    <col min="11008" max="11008" width="50.85546875" style="9" customWidth="1"/>
    <col min="11009" max="11019" width="4.28515625" style="9" customWidth="1"/>
    <col min="11020" max="11021" width="6.5703125" style="9" customWidth="1"/>
    <col min="11022" max="11022" width="16" style="9" bestFit="1" customWidth="1"/>
    <col min="11023" max="11023" width="30.140625" style="9" customWidth="1"/>
    <col min="11024" max="11024" width="8.85546875" style="9" customWidth="1"/>
    <col min="11025" max="11025" width="15.5703125" style="9" bestFit="1" customWidth="1"/>
    <col min="11026" max="11026" width="27.7109375" style="9" customWidth="1"/>
    <col min="11027" max="11028" width="9.140625" style="9"/>
    <col min="11029" max="11029" width="24.5703125" style="9" customWidth="1"/>
    <col min="11030" max="11262" width="9.140625" style="9"/>
    <col min="11263" max="11263" width="17.42578125" style="9" customWidth="1"/>
    <col min="11264" max="11264" width="50.85546875" style="9" customWidth="1"/>
    <col min="11265" max="11275" width="4.28515625" style="9" customWidth="1"/>
    <col min="11276" max="11277" width="6.5703125" style="9" customWidth="1"/>
    <col min="11278" max="11278" width="16" style="9" bestFit="1" customWidth="1"/>
    <col min="11279" max="11279" width="30.140625" style="9" customWidth="1"/>
    <col min="11280" max="11280" width="8.85546875" style="9" customWidth="1"/>
    <col min="11281" max="11281" width="15.5703125" style="9" bestFit="1" customWidth="1"/>
    <col min="11282" max="11282" width="27.7109375" style="9" customWidth="1"/>
    <col min="11283" max="11284" width="9.140625" style="9"/>
    <col min="11285" max="11285" width="24.5703125" style="9" customWidth="1"/>
    <col min="11286" max="11518" width="9.140625" style="9"/>
    <col min="11519" max="11519" width="17.42578125" style="9" customWidth="1"/>
    <col min="11520" max="11520" width="50.85546875" style="9" customWidth="1"/>
    <col min="11521" max="11531" width="4.28515625" style="9" customWidth="1"/>
    <col min="11532" max="11533" width="6.5703125" style="9" customWidth="1"/>
    <col min="11534" max="11534" width="16" style="9" bestFit="1" customWidth="1"/>
    <col min="11535" max="11535" width="30.140625" style="9" customWidth="1"/>
    <col min="11536" max="11536" width="8.85546875" style="9" customWidth="1"/>
    <col min="11537" max="11537" width="15.5703125" style="9" bestFit="1" customWidth="1"/>
    <col min="11538" max="11538" width="27.7109375" style="9" customWidth="1"/>
    <col min="11539" max="11540" width="9.140625" style="9"/>
    <col min="11541" max="11541" width="24.5703125" style="9" customWidth="1"/>
    <col min="11542" max="11774" width="9.140625" style="9"/>
    <col min="11775" max="11775" width="17.42578125" style="9" customWidth="1"/>
    <col min="11776" max="11776" width="50.85546875" style="9" customWidth="1"/>
    <col min="11777" max="11787" width="4.28515625" style="9" customWidth="1"/>
    <col min="11788" max="11789" width="6.5703125" style="9" customWidth="1"/>
    <col min="11790" max="11790" width="16" style="9" bestFit="1" customWidth="1"/>
    <col min="11791" max="11791" width="30.140625" style="9" customWidth="1"/>
    <col min="11792" max="11792" width="8.85546875" style="9" customWidth="1"/>
    <col min="11793" max="11793" width="15.5703125" style="9" bestFit="1" customWidth="1"/>
    <col min="11794" max="11794" width="27.7109375" style="9" customWidth="1"/>
    <col min="11795" max="11796" width="9.140625" style="9"/>
    <col min="11797" max="11797" width="24.5703125" style="9" customWidth="1"/>
    <col min="11798" max="12030" width="9.140625" style="9"/>
    <col min="12031" max="12031" width="17.42578125" style="9" customWidth="1"/>
    <col min="12032" max="12032" width="50.85546875" style="9" customWidth="1"/>
    <col min="12033" max="12043" width="4.28515625" style="9" customWidth="1"/>
    <col min="12044" max="12045" width="6.5703125" style="9" customWidth="1"/>
    <col min="12046" max="12046" width="16" style="9" bestFit="1" customWidth="1"/>
    <col min="12047" max="12047" width="30.140625" style="9" customWidth="1"/>
    <col min="12048" max="12048" width="8.85546875" style="9" customWidth="1"/>
    <col min="12049" max="12049" width="15.5703125" style="9" bestFit="1" customWidth="1"/>
    <col min="12050" max="12050" width="27.7109375" style="9" customWidth="1"/>
    <col min="12051" max="12052" width="9.140625" style="9"/>
    <col min="12053" max="12053" width="24.5703125" style="9" customWidth="1"/>
    <col min="12054" max="12286" width="9.140625" style="9"/>
    <col min="12287" max="12287" width="17.42578125" style="9" customWidth="1"/>
    <col min="12288" max="12288" width="50.85546875" style="9" customWidth="1"/>
    <col min="12289" max="12299" width="4.28515625" style="9" customWidth="1"/>
    <col min="12300" max="12301" width="6.5703125" style="9" customWidth="1"/>
    <col min="12302" max="12302" width="16" style="9" bestFit="1" customWidth="1"/>
    <col min="12303" max="12303" width="30.140625" style="9" customWidth="1"/>
    <col min="12304" max="12304" width="8.85546875" style="9" customWidth="1"/>
    <col min="12305" max="12305" width="15.5703125" style="9" bestFit="1" customWidth="1"/>
    <col min="12306" max="12306" width="27.7109375" style="9" customWidth="1"/>
    <col min="12307" max="12308" width="9.140625" style="9"/>
    <col min="12309" max="12309" width="24.5703125" style="9" customWidth="1"/>
    <col min="12310" max="12542" width="9.140625" style="9"/>
    <col min="12543" max="12543" width="17.42578125" style="9" customWidth="1"/>
    <col min="12544" max="12544" width="50.85546875" style="9" customWidth="1"/>
    <col min="12545" max="12555" width="4.28515625" style="9" customWidth="1"/>
    <col min="12556" max="12557" width="6.5703125" style="9" customWidth="1"/>
    <col min="12558" max="12558" width="16" style="9" bestFit="1" customWidth="1"/>
    <col min="12559" max="12559" width="30.140625" style="9" customWidth="1"/>
    <col min="12560" max="12560" width="8.85546875" style="9" customWidth="1"/>
    <col min="12561" max="12561" width="15.5703125" style="9" bestFit="1" customWidth="1"/>
    <col min="12562" max="12562" width="27.7109375" style="9" customWidth="1"/>
    <col min="12563" max="12564" width="9.140625" style="9"/>
    <col min="12565" max="12565" width="24.5703125" style="9" customWidth="1"/>
    <col min="12566" max="12798" width="9.140625" style="9"/>
    <col min="12799" max="12799" width="17.42578125" style="9" customWidth="1"/>
    <col min="12800" max="12800" width="50.85546875" style="9" customWidth="1"/>
    <col min="12801" max="12811" width="4.28515625" style="9" customWidth="1"/>
    <col min="12812" max="12813" width="6.5703125" style="9" customWidth="1"/>
    <col min="12814" max="12814" width="16" style="9" bestFit="1" customWidth="1"/>
    <col min="12815" max="12815" width="30.140625" style="9" customWidth="1"/>
    <col min="12816" max="12816" width="8.85546875" style="9" customWidth="1"/>
    <col min="12817" max="12817" width="15.5703125" style="9" bestFit="1" customWidth="1"/>
    <col min="12818" max="12818" width="27.7109375" style="9" customWidth="1"/>
    <col min="12819" max="12820" width="9.140625" style="9"/>
    <col min="12821" max="12821" width="24.5703125" style="9" customWidth="1"/>
    <col min="12822" max="13054" width="9.140625" style="9"/>
    <col min="13055" max="13055" width="17.42578125" style="9" customWidth="1"/>
    <col min="13056" max="13056" width="50.85546875" style="9" customWidth="1"/>
    <col min="13057" max="13067" width="4.28515625" style="9" customWidth="1"/>
    <col min="13068" max="13069" width="6.5703125" style="9" customWidth="1"/>
    <col min="13070" max="13070" width="16" style="9" bestFit="1" customWidth="1"/>
    <col min="13071" max="13071" width="30.140625" style="9" customWidth="1"/>
    <col min="13072" max="13072" width="8.85546875" style="9" customWidth="1"/>
    <col min="13073" max="13073" width="15.5703125" style="9" bestFit="1" customWidth="1"/>
    <col min="13074" max="13074" width="27.7109375" style="9" customWidth="1"/>
    <col min="13075" max="13076" width="9.140625" style="9"/>
    <col min="13077" max="13077" width="24.5703125" style="9" customWidth="1"/>
    <col min="13078" max="13310" width="9.140625" style="9"/>
    <col min="13311" max="13311" width="17.42578125" style="9" customWidth="1"/>
    <col min="13312" max="13312" width="50.85546875" style="9" customWidth="1"/>
    <col min="13313" max="13323" width="4.28515625" style="9" customWidth="1"/>
    <col min="13324" max="13325" width="6.5703125" style="9" customWidth="1"/>
    <col min="13326" max="13326" width="16" style="9" bestFit="1" customWidth="1"/>
    <col min="13327" max="13327" width="30.140625" style="9" customWidth="1"/>
    <col min="13328" max="13328" width="8.85546875" style="9" customWidth="1"/>
    <col min="13329" max="13329" width="15.5703125" style="9" bestFit="1" customWidth="1"/>
    <col min="13330" max="13330" width="27.7109375" style="9" customWidth="1"/>
    <col min="13331" max="13332" width="9.140625" style="9"/>
    <col min="13333" max="13333" width="24.5703125" style="9" customWidth="1"/>
    <col min="13334" max="13566" width="9.140625" style="9"/>
    <col min="13567" max="13567" width="17.42578125" style="9" customWidth="1"/>
    <col min="13568" max="13568" width="50.85546875" style="9" customWidth="1"/>
    <col min="13569" max="13579" width="4.28515625" style="9" customWidth="1"/>
    <col min="13580" max="13581" width="6.5703125" style="9" customWidth="1"/>
    <col min="13582" max="13582" width="16" style="9" bestFit="1" customWidth="1"/>
    <col min="13583" max="13583" width="30.140625" style="9" customWidth="1"/>
    <col min="13584" max="13584" width="8.85546875" style="9" customWidth="1"/>
    <col min="13585" max="13585" width="15.5703125" style="9" bestFit="1" customWidth="1"/>
    <col min="13586" max="13586" width="27.7109375" style="9" customWidth="1"/>
    <col min="13587" max="13588" width="9.140625" style="9"/>
    <col min="13589" max="13589" width="24.5703125" style="9" customWidth="1"/>
    <col min="13590" max="13822" width="9.140625" style="9"/>
    <col min="13823" max="13823" width="17.42578125" style="9" customWidth="1"/>
    <col min="13824" max="13824" width="50.85546875" style="9" customWidth="1"/>
    <col min="13825" max="13835" width="4.28515625" style="9" customWidth="1"/>
    <col min="13836" max="13837" width="6.5703125" style="9" customWidth="1"/>
    <col min="13838" max="13838" width="16" style="9" bestFit="1" customWidth="1"/>
    <col min="13839" max="13839" width="30.140625" style="9" customWidth="1"/>
    <col min="13840" max="13840" width="8.85546875" style="9" customWidth="1"/>
    <col min="13841" max="13841" width="15.5703125" style="9" bestFit="1" customWidth="1"/>
    <col min="13842" max="13842" width="27.7109375" style="9" customWidth="1"/>
    <col min="13843" max="13844" width="9.140625" style="9"/>
    <col min="13845" max="13845" width="24.5703125" style="9" customWidth="1"/>
    <col min="13846" max="14078" width="9.140625" style="9"/>
    <col min="14079" max="14079" width="17.42578125" style="9" customWidth="1"/>
    <col min="14080" max="14080" width="50.85546875" style="9" customWidth="1"/>
    <col min="14081" max="14091" width="4.28515625" style="9" customWidth="1"/>
    <col min="14092" max="14093" width="6.5703125" style="9" customWidth="1"/>
    <col min="14094" max="14094" width="16" style="9" bestFit="1" customWidth="1"/>
    <col min="14095" max="14095" width="30.140625" style="9" customWidth="1"/>
    <col min="14096" max="14096" width="8.85546875" style="9" customWidth="1"/>
    <col min="14097" max="14097" width="15.5703125" style="9" bestFit="1" customWidth="1"/>
    <col min="14098" max="14098" width="27.7109375" style="9" customWidth="1"/>
    <col min="14099" max="14100" width="9.140625" style="9"/>
    <col min="14101" max="14101" width="24.5703125" style="9" customWidth="1"/>
    <col min="14102" max="14334" width="9.140625" style="9"/>
    <col min="14335" max="14335" width="17.42578125" style="9" customWidth="1"/>
    <col min="14336" max="14336" width="50.85546875" style="9" customWidth="1"/>
    <col min="14337" max="14347" width="4.28515625" style="9" customWidth="1"/>
    <col min="14348" max="14349" width="6.5703125" style="9" customWidth="1"/>
    <col min="14350" max="14350" width="16" style="9" bestFit="1" customWidth="1"/>
    <col min="14351" max="14351" width="30.140625" style="9" customWidth="1"/>
    <col min="14352" max="14352" width="8.85546875" style="9" customWidth="1"/>
    <col min="14353" max="14353" width="15.5703125" style="9" bestFit="1" customWidth="1"/>
    <col min="14354" max="14354" width="27.7109375" style="9" customWidth="1"/>
    <col min="14355" max="14356" width="9.140625" style="9"/>
    <col min="14357" max="14357" width="24.5703125" style="9" customWidth="1"/>
    <col min="14358" max="14590" width="9.140625" style="9"/>
    <col min="14591" max="14591" width="17.42578125" style="9" customWidth="1"/>
    <col min="14592" max="14592" width="50.85546875" style="9" customWidth="1"/>
    <col min="14593" max="14603" width="4.28515625" style="9" customWidth="1"/>
    <col min="14604" max="14605" width="6.5703125" style="9" customWidth="1"/>
    <col min="14606" max="14606" width="16" style="9" bestFit="1" customWidth="1"/>
    <col min="14607" max="14607" width="30.140625" style="9" customWidth="1"/>
    <col min="14608" max="14608" width="8.85546875" style="9" customWidth="1"/>
    <col min="14609" max="14609" width="15.5703125" style="9" bestFit="1" customWidth="1"/>
    <col min="14610" max="14610" width="27.7109375" style="9" customWidth="1"/>
    <col min="14611" max="14612" width="9.140625" style="9"/>
    <col min="14613" max="14613" width="24.5703125" style="9" customWidth="1"/>
    <col min="14614" max="14846" width="9.140625" style="9"/>
    <col min="14847" max="14847" width="17.42578125" style="9" customWidth="1"/>
    <col min="14848" max="14848" width="50.85546875" style="9" customWidth="1"/>
    <col min="14849" max="14859" width="4.28515625" style="9" customWidth="1"/>
    <col min="14860" max="14861" width="6.5703125" style="9" customWidth="1"/>
    <col min="14862" max="14862" width="16" style="9" bestFit="1" customWidth="1"/>
    <col min="14863" max="14863" width="30.140625" style="9" customWidth="1"/>
    <col min="14864" max="14864" width="8.85546875" style="9" customWidth="1"/>
    <col min="14865" max="14865" width="15.5703125" style="9" bestFit="1" customWidth="1"/>
    <col min="14866" max="14866" width="27.7109375" style="9" customWidth="1"/>
    <col min="14867" max="14868" width="9.140625" style="9"/>
    <col min="14869" max="14869" width="24.5703125" style="9" customWidth="1"/>
    <col min="14870" max="15102" width="9.140625" style="9"/>
    <col min="15103" max="15103" width="17.42578125" style="9" customWidth="1"/>
    <col min="15104" max="15104" width="50.85546875" style="9" customWidth="1"/>
    <col min="15105" max="15115" width="4.28515625" style="9" customWidth="1"/>
    <col min="15116" max="15117" width="6.5703125" style="9" customWidth="1"/>
    <col min="15118" max="15118" width="16" style="9" bestFit="1" customWidth="1"/>
    <col min="15119" max="15119" width="30.140625" style="9" customWidth="1"/>
    <col min="15120" max="15120" width="8.85546875" style="9" customWidth="1"/>
    <col min="15121" max="15121" width="15.5703125" style="9" bestFit="1" customWidth="1"/>
    <col min="15122" max="15122" width="27.7109375" style="9" customWidth="1"/>
    <col min="15123" max="15124" width="9.140625" style="9"/>
    <col min="15125" max="15125" width="24.5703125" style="9" customWidth="1"/>
    <col min="15126" max="15358" width="9.140625" style="9"/>
    <col min="15359" max="15359" width="17.42578125" style="9" customWidth="1"/>
    <col min="15360" max="15360" width="50.85546875" style="9" customWidth="1"/>
    <col min="15361" max="15371" width="4.28515625" style="9" customWidth="1"/>
    <col min="15372" max="15373" width="6.5703125" style="9" customWidth="1"/>
    <col min="15374" max="15374" width="16" style="9" bestFit="1" customWidth="1"/>
    <col min="15375" max="15375" width="30.140625" style="9" customWidth="1"/>
    <col min="15376" max="15376" width="8.85546875" style="9" customWidth="1"/>
    <col min="15377" max="15377" width="15.5703125" style="9" bestFit="1" customWidth="1"/>
    <col min="15378" max="15378" width="27.7109375" style="9" customWidth="1"/>
    <col min="15379" max="15380" width="9.140625" style="9"/>
    <col min="15381" max="15381" width="24.5703125" style="9" customWidth="1"/>
    <col min="15382" max="15614" width="9.140625" style="9"/>
    <col min="15615" max="15615" width="17.42578125" style="9" customWidth="1"/>
    <col min="15616" max="15616" width="50.85546875" style="9" customWidth="1"/>
    <col min="15617" max="15627" width="4.28515625" style="9" customWidth="1"/>
    <col min="15628" max="15629" width="6.5703125" style="9" customWidth="1"/>
    <col min="15630" max="15630" width="16" style="9" bestFit="1" customWidth="1"/>
    <col min="15631" max="15631" width="30.140625" style="9" customWidth="1"/>
    <col min="15632" max="15632" width="8.85546875" style="9" customWidth="1"/>
    <col min="15633" max="15633" width="15.5703125" style="9" bestFit="1" customWidth="1"/>
    <col min="15634" max="15634" width="27.7109375" style="9" customWidth="1"/>
    <col min="15635" max="15636" width="9.140625" style="9"/>
    <col min="15637" max="15637" width="24.5703125" style="9" customWidth="1"/>
    <col min="15638" max="15870" width="9.140625" style="9"/>
    <col min="15871" max="15871" width="17.42578125" style="9" customWidth="1"/>
    <col min="15872" max="15872" width="50.85546875" style="9" customWidth="1"/>
    <col min="15873" max="15883" width="4.28515625" style="9" customWidth="1"/>
    <col min="15884" max="15885" width="6.5703125" style="9" customWidth="1"/>
    <col min="15886" max="15886" width="16" style="9" bestFit="1" customWidth="1"/>
    <col min="15887" max="15887" width="30.140625" style="9" customWidth="1"/>
    <col min="15888" max="15888" width="8.85546875" style="9" customWidth="1"/>
    <col min="15889" max="15889" width="15.5703125" style="9" bestFit="1" customWidth="1"/>
    <col min="15890" max="15890" width="27.7109375" style="9" customWidth="1"/>
    <col min="15891" max="15892" width="9.140625" style="9"/>
    <col min="15893" max="15893" width="24.5703125" style="9" customWidth="1"/>
    <col min="15894" max="16126" width="9.140625" style="9"/>
    <col min="16127" max="16127" width="17.42578125" style="9" customWidth="1"/>
    <col min="16128" max="16128" width="50.85546875" style="9" customWidth="1"/>
    <col min="16129" max="16139" width="4.28515625" style="9" customWidth="1"/>
    <col min="16140" max="16141" width="6.5703125" style="9" customWidth="1"/>
    <col min="16142" max="16142" width="16" style="9" bestFit="1" customWidth="1"/>
    <col min="16143" max="16143" width="30.140625" style="9" customWidth="1"/>
    <col min="16144" max="16144" width="8.85546875" style="9" customWidth="1"/>
    <col min="16145" max="16145" width="15.5703125" style="9" bestFit="1" customWidth="1"/>
    <col min="16146" max="16146" width="27.7109375" style="9" customWidth="1"/>
    <col min="16147" max="16148" width="9.140625" style="9"/>
    <col min="16149" max="16149" width="24.5703125" style="9" customWidth="1"/>
    <col min="16150" max="16384" width="9.140625" style="9"/>
  </cols>
  <sheetData>
    <row r="1" spans="1:21" ht="25.5" x14ac:dyDescent="0.2">
      <c r="A1" s="745" t="s">
        <v>671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1"/>
      <c r="S1" s="1"/>
      <c r="T1" s="1"/>
      <c r="U1" s="161"/>
    </row>
    <row r="2" spans="1:21" ht="1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61"/>
    </row>
    <row r="3" spans="1:21" ht="21" customHeight="1" x14ac:dyDescent="0.2">
      <c r="A3" s="7" t="s">
        <v>585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161"/>
    </row>
    <row r="4" spans="1:21" ht="21" thickBot="1" x14ac:dyDescent="0.25">
      <c r="A4" s="231" t="s">
        <v>652</v>
      </c>
      <c r="B4" s="232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161"/>
    </row>
    <row r="5" spans="1:21" ht="17.25" thickTop="1" thickBot="1" x14ac:dyDescent="0.3">
      <c r="A5" s="805" t="s">
        <v>520</v>
      </c>
      <c r="B5" s="804" t="s">
        <v>521</v>
      </c>
      <c r="C5" s="806" t="s">
        <v>522</v>
      </c>
      <c r="D5" s="806"/>
      <c r="E5" s="806"/>
      <c r="F5" s="806"/>
      <c r="G5" s="806"/>
      <c r="H5" s="806"/>
      <c r="I5" s="807" t="s">
        <v>523</v>
      </c>
      <c r="J5" s="807"/>
      <c r="K5" s="807"/>
      <c r="L5" s="807"/>
      <c r="M5" s="804" t="s">
        <v>524</v>
      </c>
      <c r="N5" s="804" t="s">
        <v>525</v>
      </c>
      <c r="O5" s="798" t="s">
        <v>526</v>
      </c>
      <c r="P5" s="798"/>
      <c r="Q5" s="799"/>
      <c r="R5" s="802" t="s">
        <v>527</v>
      </c>
      <c r="S5" s="798"/>
      <c r="T5" s="799"/>
      <c r="U5" s="804" t="s">
        <v>528</v>
      </c>
    </row>
    <row r="6" spans="1:21" ht="14.25" customHeight="1" thickTop="1" thickBot="1" x14ac:dyDescent="0.25">
      <c r="A6" s="805"/>
      <c r="B6" s="804"/>
      <c r="C6" s="162">
        <v>1</v>
      </c>
      <c r="D6" s="163">
        <v>2</v>
      </c>
      <c r="E6" s="163">
        <v>3</v>
      </c>
      <c r="F6" s="163">
        <v>4</v>
      </c>
      <c r="G6" s="163">
        <v>5</v>
      </c>
      <c r="H6" s="164">
        <v>6</v>
      </c>
      <c r="I6" s="162" t="s">
        <v>529</v>
      </c>
      <c r="J6" s="163" t="s">
        <v>530</v>
      </c>
      <c r="K6" s="163" t="s">
        <v>531</v>
      </c>
      <c r="L6" s="163" t="s">
        <v>650</v>
      </c>
      <c r="M6" s="804"/>
      <c r="N6" s="808"/>
      <c r="O6" s="800"/>
      <c r="P6" s="800"/>
      <c r="Q6" s="801"/>
      <c r="R6" s="803"/>
      <c r="S6" s="800"/>
      <c r="T6" s="801"/>
      <c r="U6" s="804"/>
    </row>
    <row r="7" spans="1:21" ht="15" x14ac:dyDescent="0.2">
      <c r="A7" s="809" t="s">
        <v>586</v>
      </c>
      <c r="B7" s="810"/>
      <c r="C7" s="811"/>
      <c r="D7" s="811"/>
      <c r="E7" s="811"/>
      <c r="F7" s="811"/>
      <c r="G7" s="811"/>
      <c r="H7" s="811"/>
      <c r="I7" s="811"/>
      <c r="J7" s="811"/>
      <c r="K7" s="811"/>
      <c r="L7" s="811"/>
      <c r="M7" s="811"/>
      <c r="N7" s="812"/>
      <c r="O7" s="165"/>
      <c r="P7" s="787"/>
      <c r="Q7" s="787"/>
      <c r="R7" s="787"/>
      <c r="S7" s="787"/>
      <c r="T7" s="787"/>
      <c r="U7" s="787"/>
    </row>
    <row r="8" spans="1:21" ht="13.5" thickBot="1" x14ac:dyDescent="0.25">
      <c r="A8" s="796" t="s">
        <v>587</v>
      </c>
      <c r="B8" s="796"/>
      <c r="C8" s="796"/>
      <c r="D8" s="796"/>
      <c r="E8" s="796"/>
      <c r="F8" s="796"/>
      <c r="G8" s="796"/>
      <c r="H8" s="796"/>
      <c r="I8" s="796"/>
      <c r="J8" s="796"/>
      <c r="K8" s="796"/>
      <c r="L8" s="796"/>
      <c r="M8" s="796"/>
      <c r="N8" s="796"/>
      <c r="O8" s="166"/>
      <c r="P8" s="167"/>
      <c r="Q8" s="168"/>
      <c r="R8" s="168"/>
      <c r="S8" s="168"/>
      <c r="T8" s="168"/>
      <c r="U8" s="169"/>
    </row>
    <row r="9" spans="1:21" ht="12.75" customHeight="1" x14ac:dyDescent="0.2">
      <c r="A9" s="170" t="s">
        <v>186</v>
      </c>
      <c r="B9" s="171" t="s">
        <v>187</v>
      </c>
      <c r="C9" s="172"/>
      <c r="D9" s="173"/>
      <c r="E9" s="173" t="s">
        <v>533</v>
      </c>
      <c r="F9" s="173"/>
      <c r="G9" s="173"/>
      <c r="H9" s="174"/>
      <c r="I9" s="175">
        <v>4</v>
      </c>
      <c r="J9" s="176"/>
      <c r="K9" s="176"/>
      <c r="L9" s="177"/>
      <c r="M9" s="178">
        <v>4</v>
      </c>
      <c r="N9" s="18" t="s">
        <v>544</v>
      </c>
      <c r="O9" s="18" t="s">
        <v>553</v>
      </c>
      <c r="P9" s="179" t="s">
        <v>12</v>
      </c>
      <c r="Q9" s="179" t="s">
        <v>13</v>
      </c>
      <c r="R9" s="82" t="s">
        <v>3</v>
      </c>
      <c r="S9" s="36" t="s">
        <v>188</v>
      </c>
      <c r="T9" s="180" t="s">
        <v>187</v>
      </c>
      <c r="U9" s="574" t="s">
        <v>190</v>
      </c>
    </row>
    <row r="10" spans="1:21" ht="12.75" customHeight="1" x14ac:dyDescent="0.2">
      <c r="A10" s="181" t="s">
        <v>188</v>
      </c>
      <c r="B10" s="182" t="s">
        <v>187</v>
      </c>
      <c r="C10" s="60"/>
      <c r="D10" s="61"/>
      <c r="E10" s="61" t="s">
        <v>533</v>
      </c>
      <c r="F10" s="61"/>
      <c r="G10" s="61"/>
      <c r="H10" s="62"/>
      <c r="I10" s="63"/>
      <c r="J10" s="64">
        <v>2</v>
      </c>
      <c r="K10" s="64"/>
      <c r="L10" s="65"/>
      <c r="M10" s="66">
        <v>3</v>
      </c>
      <c r="N10" s="18" t="s">
        <v>543</v>
      </c>
      <c r="O10" s="18" t="s">
        <v>553</v>
      </c>
      <c r="P10" s="179" t="s">
        <v>12</v>
      </c>
      <c r="Q10" s="179" t="s">
        <v>13</v>
      </c>
      <c r="R10" s="53"/>
      <c r="S10" s="184"/>
      <c r="T10" s="54"/>
      <c r="U10" s="575" t="s">
        <v>190</v>
      </c>
    </row>
    <row r="11" spans="1:21" ht="12.75" customHeight="1" x14ac:dyDescent="0.2">
      <c r="A11" s="233" t="s">
        <v>259</v>
      </c>
      <c r="B11" s="234" t="s">
        <v>189</v>
      </c>
      <c r="C11" s="63"/>
      <c r="D11" s="64" t="s">
        <v>533</v>
      </c>
      <c r="E11" s="64"/>
      <c r="F11" s="64"/>
      <c r="G11" s="64"/>
      <c r="H11" s="144"/>
      <c r="I11" s="63">
        <v>1</v>
      </c>
      <c r="J11" s="64"/>
      <c r="K11" s="64"/>
      <c r="L11" s="65"/>
      <c r="M11" s="66">
        <v>1</v>
      </c>
      <c r="N11" s="18" t="s">
        <v>544</v>
      </c>
      <c r="O11" s="185"/>
      <c r="P11" s="160"/>
      <c r="Q11" s="235"/>
      <c r="R11" s="236"/>
      <c r="S11" s="237"/>
      <c r="T11" s="76"/>
      <c r="U11" s="575" t="s">
        <v>255</v>
      </c>
    </row>
    <row r="12" spans="1:21" ht="12.75" customHeight="1" x14ac:dyDescent="0.2">
      <c r="A12" s="233" t="s">
        <v>191</v>
      </c>
      <c r="B12" s="238" t="s">
        <v>189</v>
      </c>
      <c r="C12" s="239"/>
      <c r="D12" s="64" t="s">
        <v>533</v>
      </c>
      <c r="E12" s="64"/>
      <c r="F12" s="64"/>
      <c r="G12" s="64"/>
      <c r="H12" s="144"/>
      <c r="I12" s="63"/>
      <c r="J12" s="64">
        <v>2</v>
      </c>
      <c r="K12" s="64"/>
      <c r="L12" s="65"/>
      <c r="M12" s="66">
        <v>3</v>
      </c>
      <c r="N12" s="18" t="s">
        <v>543</v>
      </c>
      <c r="O12" s="18"/>
      <c r="P12" s="240"/>
      <c r="Q12" s="189"/>
      <c r="R12" s="69"/>
      <c r="S12" s="237"/>
      <c r="T12" s="76"/>
      <c r="U12" s="575" t="s">
        <v>255</v>
      </c>
    </row>
    <row r="13" spans="1:21" ht="12.75" customHeight="1" x14ac:dyDescent="0.2">
      <c r="A13" s="233" t="s">
        <v>192</v>
      </c>
      <c r="B13" s="241" t="s">
        <v>193</v>
      </c>
      <c r="C13" s="239"/>
      <c r="D13" s="64"/>
      <c r="E13" s="64"/>
      <c r="F13" s="64" t="s">
        <v>533</v>
      </c>
      <c r="G13" s="64"/>
      <c r="H13" s="144"/>
      <c r="I13" s="63">
        <v>2</v>
      </c>
      <c r="J13" s="64"/>
      <c r="K13" s="64"/>
      <c r="L13" s="65"/>
      <c r="M13" s="66">
        <v>2</v>
      </c>
      <c r="N13" s="18" t="s">
        <v>544</v>
      </c>
      <c r="O13" s="190" t="s">
        <v>553</v>
      </c>
      <c r="P13" s="85" t="s">
        <v>186</v>
      </c>
      <c r="Q13" s="242" t="s">
        <v>588</v>
      </c>
      <c r="R13" s="82" t="s">
        <v>3</v>
      </c>
      <c r="S13" s="160" t="s">
        <v>194</v>
      </c>
      <c r="T13" s="284" t="s">
        <v>193</v>
      </c>
      <c r="U13" s="575" t="s">
        <v>256</v>
      </c>
    </row>
    <row r="14" spans="1:21" ht="12.75" customHeight="1" x14ac:dyDescent="0.2">
      <c r="A14" s="233" t="s">
        <v>194</v>
      </c>
      <c r="B14" s="241" t="s">
        <v>193</v>
      </c>
      <c r="C14" s="63"/>
      <c r="D14" s="64"/>
      <c r="E14" s="64"/>
      <c r="F14" s="64" t="s">
        <v>533</v>
      </c>
      <c r="G14" s="64"/>
      <c r="H14" s="144"/>
      <c r="I14" s="63"/>
      <c r="J14" s="64">
        <v>2</v>
      </c>
      <c r="K14" s="64"/>
      <c r="L14" s="65"/>
      <c r="M14" s="66">
        <v>3</v>
      </c>
      <c r="N14" s="18" t="s">
        <v>543</v>
      </c>
      <c r="O14" s="190" t="s">
        <v>553</v>
      </c>
      <c r="P14" s="243" t="s">
        <v>186</v>
      </c>
      <c r="Q14" s="242" t="s">
        <v>588</v>
      </c>
      <c r="R14" s="244"/>
      <c r="S14" s="237"/>
      <c r="T14" s="76"/>
      <c r="U14" s="575" t="s">
        <v>256</v>
      </c>
    </row>
    <row r="15" spans="1:21" ht="12.75" customHeight="1" x14ac:dyDescent="0.2">
      <c r="A15" s="245" t="s">
        <v>260</v>
      </c>
      <c r="B15" s="246" t="s">
        <v>262</v>
      </c>
      <c r="C15" s="247"/>
      <c r="D15" s="176"/>
      <c r="E15" s="176"/>
      <c r="F15" s="176"/>
      <c r="G15" s="176" t="s">
        <v>533</v>
      </c>
      <c r="H15" s="248"/>
      <c r="I15" s="175">
        <v>1</v>
      </c>
      <c r="J15" s="176"/>
      <c r="K15" s="176"/>
      <c r="L15" s="177"/>
      <c r="M15" s="178">
        <v>1</v>
      </c>
      <c r="N15" s="18" t="s">
        <v>544</v>
      </c>
      <c r="O15" s="185"/>
      <c r="P15" s="160"/>
      <c r="Q15" s="235"/>
      <c r="R15" s="236"/>
      <c r="S15" s="237"/>
      <c r="T15" s="76"/>
      <c r="U15" s="575" t="s">
        <v>257</v>
      </c>
    </row>
    <row r="16" spans="1:21" ht="12.75" customHeight="1" x14ac:dyDescent="0.2">
      <c r="A16" s="38" t="s">
        <v>261</v>
      </c>
      <c r="B16" s="246" t="s">
        <v>262</v>
      </c>
      <c r="C16" s="239"/>
      <c r="D16" s="64"/>
      <c r="E16" s="64"/>
      <c r="F16" s="64"/>
      <c r="G16" s="64" t="s">
        <v>533</v>
      </c>
      <c r="H16" s="144"/>
      <c r="I16" s="63"/>
      <c r="J16" s="64">
        <v>2</v>
      </c>
      <c r="K16" s="64"/>
      <c r="L16" s="65"/>
      <c r="M16" s="66">
        <v>3</v>
      </c>
      <c r="N16" s="18" t="s">
        <v>543</v>
      </c>
      <c r="O16" s="51"/>
      <c r="P16" s="51"/>
      <c r="Q16" s="189"/>
      <c r="R16" s="69"/>
      <c r="S16" s="237"/>
      <c r="T16" s="76"/>
      <c r="U16" s="575" t="s">
        <v>258</v>
      </c>
    </row>
    <row r="17" spans="1:21" ht="12.75" customHeight="1" x14ac:dyDescent="0.2">
      <c r="A17" s="38" t="s">
        <v>195</v>
      </c>
      <c r="B17" s="159" t="s">
        <v>196</v>
      </c>
      <c r="C17" s="249"/>
      <c r="D17" s="49"/>
      <c r="E17" s="49"/>
      <c r="F17" s="49" t="s">
        <v>533</v>
      </c>
      <c r="G17" s="49"/>
      <c r="H17" s="50"/>
      <c r="I17" s="17">
        <v>2</v>
      </c>
      <c r="J17" s="49"/>
      <c r="K17" s="49"/>
      <c r="L17" s="50"/>
      <c r="M17" s="18">
        <v>2</v>
      </c>
      <c r="N17" s="18" t="s">
        <v>544</v>
      </c>
      <c r="O17" s="35" t="s">
        <v>3</v>
      </c>
      <c r="P17" s="160" t="s">
        <v>197</v>
      </c>
      <c r="Q17" s="193" t="s">
        <v>199</v>
      </c>
      <c r="R17" s="159"/>
      <c r="S17" s="160"/>
      <c r="T17" s="284"/>
      <c r="U17" s="575" t="s">
        <v>198</v>
      </c>
    </row>
    <row r="18" spans="1:21" ht="12.75" customHeight="1" x14ac:dyDescent="0.2">
      <c r="A18" s="38" t="s">
        <v>197</v>
      </c>
      <c r="B18" s="159" t="s">
        <v>199</v>
      </c>
      <c r="C18" s="249"/>
      <c r="D18" s="49"/>
      <c r="E18" s="49"/>
      <c r="F18" s="49" t="s">
        <v>533</v>
      </c>
      <c r="G18" s="49"/>
      <c r="H18" s="39"/>
      <c r="I18" s="17"/>
      <c r="J18" s="49">
        <v>1</v>
      </c>
      <c r="K18" s="49"/>
      <c r="L18" s="50"/>
      <c r="M18" s="18">
        <v>2</v>
      </c>
      <c r="N18" s="18" t="s">
        <v>543</v>
      </c>
      <c r="O18" s="18" t="s">
        <v>553</v>
      </c>
      <c r="P18" s="154" t="s">
        <v>18</v>
      </c>
      <c r="Q18" s="183" t="s">
        <v>547</v>
      </c>
      <c r="R18" s="196" t="s">
        <v>589</v>
      </c>
      <c r="S18" s="233" t="s">
        <v>259</v>
      </c>
      <c r="T18" s="68" t="s">
        <v>189</v>
      </c>
      <c r="U18" s="575" t="s">
        <v>198</v>
      </c>
    </row>
    <row r="19" spans="1:21" ht="12.75" customHeight="1" x14ac:dyDescent="0.2">
      <c r="A19" s="38" t="s">
        <v>200</v>
      </c>
      <c r="B19" s="159" t="s">
        <v>201</v>
      </c>
      <c r="C19" s="249"/>
      <c r="D19" s="49"/>
      <c r="E19" s="49"/>
      <c r="F19" s="49"/>
      <c r="G19" s="49" t="s">
        <v>533</v>
      </c>
      <c r="H19" s="39"/>
      <c r="I19" s="17">
        <v>2</v>
      </c>
      <c r="J19" s="49"/>
      <c r="K19" s="49"/>
      <c r="L19" s="50"/>
      <c r="M19" s="18">
        <v>2</v>
      </c>
      <c r="N19" s="18" t="s">
        <v>544</v>
      </c>
      <c r="O19" s="35" t="s">
        <v>3</v>
      </c>
      <c r="P19" s="160" t="s">
        <v>202</v>
      </c>
      <c r="Q19" s="197" t="s">
        <v>203</v>
      </c>
      <c r="R19" s="194"/>
      <c r="S19" s="160"/>
      <c r="T19" s="284"/>
      <c r="U19" s="575" t="s">
        <v>263</v>
      </c>
    </row>
    <row r="20" spans="1:21" ht="12.75" customHeight="1" x14ac:dyDescent="0.2">
      <c r="A20" s="38" t="s">
        <v>202</v>
      </c>
      <c r="B20" s="159" t="s">
        <v>203</v>
      </c>
      <c r="C20" s="249"/>
      <c r="D20" s="49"/>
      <c r="E20" s="49"/>
      <c r="F20" s="49"/>
      <c r="G20" s="49" t="s">
        <v>533</v>
      </c>
      <c r="H20" s="39"/>
      <c r="I20" s="17"/>
      <c r="J20" s="49">
        <v>1</v>
      </c>
      <c r="K20" s="49"/>
      <c r="L20" s="50"/>
      <c r="M20" s="18">
        <v>1</v>
      </c>
      <c r="N20" s="18" t="s">
        <v>543</v>
      </c>
      <c r="O20" s="18" t="s">
        <v>553</v>
      </c>
      <c r="P20" s="85" t="s">
        <v>10</v>
      </c>
      <c r="Q20" s="242" t="s">
        <v>11</v>
      </c>
      <c r="R20" s="51" t="s">
        <v>553</v>
      </c>
      <c r="S20" s="85" t="s">
        <v>194</v>
      </c>
      <c r="T20" s="72" t="s">
        <v>193</v>
      </c>
      <c r="U20" s="575" t="s">
        <v>263</v>
      </c>
    </row>
    <row r="21" spans="1:21" ht="12.75" customHeight="1" x14ac:dyDescent="0.2">
      <c r="A21" s="181" t="s">
        <v>204</v>
      </c>
      <c r="B21" s="186" t="s">
        <v>205</v>
      </c>
      <c r="C21" s="187"/>
      <c r="D21" s="61"/>
      <c r="E21" s="61"/>
      <c r="F21" s="61"/>
      <c r="G21" s="61"/>
      <c r="H21" s="62" t="s">
        <v>533</v>
      </c>
      <c r="I21" s="63">
        <v>2</v>
      </c>
      <c r="J21" s="64"/>
      <c r="K21" s="64"/>
      <c r="L21" s="65"/>
      <c r="M21" s="66">
        <v>2</v>
      </c>
      <c r="N21" s="18" t="s">
        <v>544</v>
      </c>
      <c r="O21" s="18"/>
      <c r="P21" s="198"/>
      <c r="Q21" s="199"/>
      <c r="R21" s="200"/>
      <c r="S21" s="201"/>
      <c r="T21" s="202"/>
      <c r="U21" s="576" t="s">
        <v>206</v>
      </c>
    </row>
    <row r="22" spans="1:21" ht="12.75" customHeight="1" x14ac:dyDescent="0.2">
      <c r="A22" s="181" t="s">
        <v>207</v>
      </c>
      <c r="B22" s="186" t="s">
        <v>205</v>
      </c>
      <c r="C22" s="60"/>
      <c r="D22" s="61"/>
      <c r="E22" s="61"/>
      <c r="F22" s="61"/>
      <c r="G22" s="61"/>
      <c r="H22" s="62" t="s">
        <v>533</v>
      </c>
      <c r="I22" s="63"/>
      <c r="J22" s="64">
        <v>1</v>
      </c>
      <c r="K22" s="64"/>
      <c r="L22" s="65"/>
      <c r="M22" s="66">
        <v>2</v>
      </c>
      <c r="N22" s="18" t="s">
        <v>543</v>
      </c>
      <c r="O22" s="203"/>
      <c r="P22" s="198"/>
      <c r="Q22" s="199"/>
      <c r="R22" s="200"/>
      <c r="S22" s="201"/>
      <c r="T22" s="202"/>
      <c r="U22" s="576" t="s">
        <v>206</v>
      </c>
    </row>
    <row r="23" spans="1:21" x14ac:dyDescent="0.2">
      <c r="A23" s="797" t="s">
        <v>538</v>
      </c>
      <c r="B23" s="797"/>
      <c r="C23" s="204">
        <f t="shared" ref="C23:H23" si="0">SUMIF(C9:C22,"=x",$I9:$I22)+SUMIF(C9:C22,"=x",$J9:$J22)+SUMIF(C9:C22,"=x",$K9:$K22)</f>
        <v>0</v>
      </c>
      <c r="D23" s="205">
        <f t="shared" si="0"/>
        <v>3</v>
      </c>
      <c r="E23" s="205">
        <f t="shared" si="0"/>
        <v>6</v>
      </c>
      <c r="F23" s="205">
        <f t="shared" si="0"/>
        <v>7</v>
      </c>
      <c r="G23" s="205">
        <f t="shared" si="0"/>
        <v>6</v>
      </c>
      <c r="H23" s="206">
        <f t="shared" si="0"/>
        <v>3</v>
      </c>
      <c r="I23" s="783">
        <f>SUM(C23:H23)</f>
        <v>25</v>
      </c>
      <c r="J23" s="783"/>
      <c r="K23" s="783"/>
      <c r="L23" s="783"/>
      <c r="M23" s="783"/>
      <c r="N23" s="783"/>
      <c r="O23" s="207"/>
      <c r="P23" s="781"/>
      <c r="Q23" s="781"/>
      <c r="R23" s="781"/>
      <c r="S23" s="781"/>
      <c r="T23" s="781"/>
      <c r="U23" s="781"/>
    </row>
    <row r="24" spans="1:21" x14ac:dyDescent="0.2">
      <c r="A24" s="784" t="s">
        <v>539</v>
      </c>
      <c r="B24" s="784"/>
      <c r="C24" s="208">
        <f t="shared" ref="C24:H24" si="1">SUMIF(C9:C22,"=x",$M9:$M22)</f>
        <v>0</v>
      </c>
      <c r="D24" s="209">
        <f t="shared" si="1"/>
        <v>4</v>
      </c>
      <c r="E24" s="209">
        <f t="shared" si="1"/>
        <v>7</v>
      </c>
      <c r="F24" s="209">
        <f t="shared" si="1"/>
        <v>9</v>
      </c>
      <c r="G24" s="209">
        <f t="shared" si="1"/>
        <v>7</v>
      </c>
      <c r="H24" s="210">
        <f t="shared" si="1"/>
        <v>4</v>
      </c>
      <c r="I24" s="785">
        <f>SUM(C24:H24)</f>
        <v>31</v>
      </c>
      <c r="J24" s="785"/>
      <c r="K24" s="785"/>
      <c r="L24" s="785"/>
      <c r="M24" s="785"/>
      <c r="N24" s="785"/>
      <c r="O24" s="211"/>
      <c r="P24" s="781"/>
      <c r="Q24" s="781"/>
      <c r="R24" s="781"/>
      <c r="S24" s="781"/>
      <c r="T24" s="781"/>
      <c r="U24" s="781"/>
    </row>
    <row r="25" spans="1:21" x14ac:dyDescent="0.2">
      <c r="A25" s="779" t="s">
        <v>540</v>
      </c>
      <c r="B25" s="779"/>
      <c r="C25" s="212">
        <f t="array" ref="C25">SUMPRODUCT(--(C9:C22="x"),--($N9:$N22="K(5)"))</f>
        <v>0</v>
      </c>
      <c r="D25" s="213">
        <f t="array" ref="D25">SUMPRODUCT(--(D9:D22="x"),--($N9:$N22="K(5)"))</f>
        <v>1</v>
      </c>
      <c r="E25" s="213">
        <f t="array" ref="E25">SUMPRODUCT(--(E9:E22="x"),--($N9:$N22="K(5)"))</f>
        <v>1</v>
      </c>
      <c r="F25" s="213">
        <f t="array" ref="F25">SUMPRODUCT(--(F9:F22="x"),--($N9:$N22="K(5)"))</f>
        <v>2</v>
      </c>
      <c r="G25" s="213">
        <f t="array" ref="G25">SUMPRODUCT(--(G9:G22="x"),--($N9:$N22="K(5)"))</f>
        <v>2</v>
      </c>
      <c r="H25" s="214">
        <f t="array" ref="H25">SUMPRODUCT(--(H9:H22="x"),--($N9:$N22="K(5)"))</f>
        <v>1</v>
      </c>
      <c r="I25" s="780">
        <f>SUM(C25:H25)</f>
        <v>7</v>
      </c>
      <c r="J25" s="780"/>
      <c r="K25" s="780"/>
      <c r="L25" s="780"/>
      <c r="M25" s="780"/>
      <c r="N25" s="780"/>
      <c r="O25" s="215"/>
      <c r="P25" s="781"/>
      <c r="Q25" s="781"/>
      <c r="R25" s="781"/>
      <c r="S25" s="781"/>
      <c r="T25" s="781"/>
      <c r="U25" s="781"/>
    </row>
    <row r="26" spans="1:21" x14ac:dyDescent="0.2">
      <c r="A26" s="788" t="s">
        <v>590</v>
      </c>
      <c r="B26" s="788"/>
      <c r="C26" s="788"/>
      <c r="D26" s="788"/>
      <c r="E26" s="788"/>
      <c r="F26" s="788"/>
      <c r="G26" s="788"/>
      <c r="H26" s="788"/>
      <c r="I26" s="788"/>
      <c r="J26" s="788"/>
      <c r="K26" s="788"/>
      <c r="L26" s="788"/>
      <c r="M26" s="788"/>
      <c r="N26" s="788"/>
      <c r="O26" s="216"/>
      <c r="P26" s="167"/>
      <c r="Q26" s="168"/>
      <c r="R26" s="168"/>
      <c r="S26" s="168"/>
      <c r="T26" s="168"/>
      <c r="U26" s="169"/>
    </row>
    <row r="27" spans="1:21" x14ac:dyDescent="0.2">
      <c r="A27" s="217" t="s">
        <v>208</v>
      </c>
      <c r="B27" s="217" t="s">
        <v>209</v>
      </c>
      <c r="C27" s="172"/>
      <c r="D27" s="173"/>
      <c r="E27" s="173" t="s">
        <v>533</v>
      </c>
      <c r="F27" s="173"/>
      <c r="G27" s="173"/>
      <c r="H27" s="174"/>
      <c r="I27" s="175">
        <v>2</v>
      </c>
      <c r="J27" s="176"/>
      <c r="K27" s="176"/>
      <c r="L27" s="177"/>
      <c r="M27" s="178">
        <v>3</v>
      </c>
      <c r="N27" s="18" t="s">
        <v>544</v>
      </c>
      <c r="O27" s="18"/>
      <c r="P27" s="198"/>
      <c r="Q27" s="199"/>
      <c r="R27" s="200"/>
      <c r="S27" s="201"/>
      <c r="T27" s="202"/>
      <c r="U27" s="577" t="s">
        <v>210</v>
      </c>
    </row>
    <row r="28" spans="1:21" x14ac:dyDescent="0.2">
      <c r="A28" s="181" t="s">
        <v>211</v>
      </c>
      <c r="B28" s="181" t="s">
        <v>212</v>
      </c>
      <c r="C28" s="187"/>
      <c r="D28" s="61"/>
      <c r="E28" s="61"/>
      <c r="F28" s="61" t="s">
        <v>533</v>
      </c>
      <c r="G28" s="61"/>
      <c r="H28" s="62"/>
      <c r="I28" s="63">
        <v>2</v>
      </c>
      <c r="J28" s="64"/>
      <c r="K28" s="64"/>
      <c r="L28" s="65"/>
      <c r="M28" s="66">
        <v>3</v>
      </c>
      <c r="N28" s="18" t="s">
        <v>544</v>
      </c>
      <c r="O28" s="18"/>
      <c r="P28" s="198"/>
      <c r="Q28" s="199"/>
      <c r="R28" s="200"/>
      <c r="S28" s="201"/>
      <c r="T28" s="202"/>
      <c r="U28" s="577" t="s">
        <v>210</v>
      </c>
    </row>
    <row r="29" spans="1:21" x14ac:dyDescent="0.2">
      <c r="A29" s="181" t="s">
        <v>213</v>
      </c>
      <c r="B29" s="181" t="s">
        <v>214</v>
      </c>
      <c r="C29" s="187"/>
      <c r="D29" s="61"/>
      <c r="E29" s="61"/>
      <c r="F29" s="61"/>
      <c r="G29" s="61" t="s">
        <v>533</v>
      </c>
      <c r="H29" s="62"/>
      <c r="I29" s="63">
        <v>2</v>
      </c>
      <c r="J29" s="64"/>
      <c r="K29" s="64"/>
      <c r="L29" s="65"/>
      <c r="M29" s="66">
        <v>3</v>
      </c>
      <c r="N29" s="18" t="s">
        <v>544</v>
      </c>
      <c r="O29" s="18"/>
      <c r="P29" s="198"/>
      <c r="Q29" s="199"/>
      <c r="R29" s="200"/>
      <c r="S29" s="201"/>
      <c r="T29" s="202"/>
      <c r="U29" s="577" t="s">
        <v>210</v>
      </c>
    </row>
    <row r="30" spans="1:21" x14ac:dyDescent="0.2">
      <c r="A30" s="181" t="s">
        <v>215</v>
      </c>
      <c r="B30" s="181" t="s">
        <v>216</v>
      </c>
      <c r="C30" s="187"/>
      <c r="D30" s="61"/>
      <c r="E30" s="61"/>
      <c r="F30" s="61"/>
      <c r="G30" s="61"/>
      <c r="H30" s="62" t="s">
        <v>533</v>
      </c>
      <c r="I30" s="63">
        <v>2</v>
      </c>
      <c r="J30" s="64"/>
      <c r="K30" s="64"/>
      <c r="L30" s="65"/>
      <c r="M30" s="66">
        <v>3</v>
      </c>
      <c r="N30" s="18" t="s">
        <v>544</v>
      </c>
      <c r="O30" s="18"/>
      <c r="P30" s="198"/>
      <c r="Q30" s="199"/>
      <c r="R30" s="200"/>
      <c r="S30" s="201"/>
      <c r="T30" s="202"/>
      <c r="U30" s="577" t="s">
        <v>210</v>
      </c>
    </row>
    <row r="31" spans="1:21" x14ac:dyDescent="0.2">
      <c r="A31" s="181" t="s">
        <v>217</v>
      </c>
      <c r="B31" s="181" t="s">
        <v>218</v>
      </c>
      <c r="C31" s="187"/>
      <c r="D31" s="61" t="s">
        <v>533</v>
      </c>
      <c r="E31" s="61"/>
      <c r="F31" s="61"/>
      <c r="G31" s="61"/>
      <c r="H31" s="62"/>
      <c r="I31" s="63">
        <v>2</v>
      </c>
      <c r="J31" s="64"/>
      <c r="K31" s="64"/>
      <c r="L31" s="65"/>
      <c r="M31" s="66">
        <v>3</v>
      </c>
      <c r="N31" s="18" t="s">
        <v>544</v>
      </c>
      <c r="O31" s="18"/>
      <c r="P31" s="198"/>
      <c r="Q31" s="199"/>
      <c r="R31" s="200"/>
      <c r="S31" s="201"/>
      <c r="T31" s="202"/>
      <c r="U31" s="577" t="s">
        <v>219</v>
      </c>
    </row>
    <row r="32" spans="1:21" x14ac:dyDescent="0.2">
      <c r="A32" s="181" t="s">
        <v>220</v>
      </c>
      <c r="B32" s="181" t="s">
        <v>221</v>
      </c>
      <c r="C32" s="187"/>
      <c r="D32" s="61"/>
      <c r="E32" s="61" t="s">
        <v>533</v>
      </c>
      <c r="F32" s="61"/>
      <c r="G32" s="61"/>
      <c r="H32" s="62"/>
      <c r="I32" s="63">
        <v>2</v>
      </c>
      <c r="J32" s="64"/>
      <c r="K32" s="64"/>
      <c r="L32" s="65"/>
      <c r="M32" s="66">
        <v>3</v>
      </c>
      <c r="N32" s="18" t="s">
        <v>544</v>
      </c>
      <c r="O32" s="18"/>
      <c r="P32" s="198"/>
      <c r="Q32" s="199"/>
      <c r="R32" s="200"/>
      <c r="S32" s="201"/>
      <c r="T32" s="202"/>
      <c r="U32" s="577" t="s">
        <v>219</v>
      </c>
    </row>
    <row r="33" spans="1:22" x14ac:dyDescent="0.2">
      <c r="A33" s="181" t="s">
        <v>222</v>
      </c>
      <c r="B33" s="181" t="s">
        <v>223</v>
      </c>
      <c r="C33" s="187"/>
      <c r="D33" s="61"/>
      <c r="E33" s="61"/>
      <c r="F33" s="61"/>
      <c r="G33" s="61" t="s">
        <v>533</v>
      </c>
      <c r="H33" s="62"/>
      <c r="I33" s="63">
        <v>2</v>
      </c>
      <c r="J33" s="64"/>
      <c r="K33" s="64"/>
      <c r="L33" s="65"/>
      <c r="M33" s="66">
        <v>3</v>
      </c>
      <c r="N33" s="18" t="s">
        <v>544</v>
      </c>
      <c r="O33" s="18"/>
      <c r="P33" s="198"/>
      <c r="Q33" s="199"/>
      <c r="R33" s="200"/>
      <c r="S33" s="201"/>
      <c r="T33" s="202"/>
      <c r="U33" s="577" t="s">
        <v>34</v>
      </c>
    </row>
    <row r="34" spans="1:22" x14ac:dyDescent="0.2">
      <c r="A34" s="181" t="s">
        <v>224</v>
      </c>
      <c r="B34" s="219" t="s">
        <v>225</v>
      </c>
      <c r="C34" s="187"/>
      <c r="D34" s="61"/>
      <c r="E34" s="61"/>
      <c r="F34" s="61"/>
      <c r="G34" s="61"/>
      <c r="H34" s="62" t="s">
        <v>533</v>
      </c>
      <c r="I34" s="63">
        <v>2</v>
      </c>
      <c r="J34" s="64"/>
      <c r="K34" s="64"/>
      <c r="L34" s="65"/>
      <c r="M34" s="66">
        <v>3</v>
      </c>
      <c r="N34" s="18" t="s">
        <v>544</v>
      </c>
      <c r="O34" s="18"/>
      <c r="P34" s="198"/>
      <c r="Q34" s="199"/>
      <c r="R34" s="200"/>
      <c r="S34" s="201"/>
      <c r="T34" s="202"/>
      <c r="U34" s="578" t="s">
        <v>136</v>
      </c>
    </row>
    <row r="35" spans="1:22" x14ac:dyDescent="0.2">
      <c r="A35" s="658" t="s">
        <v>180</v>
      </c>
      <c r="B35" s="659" t="s">
        <v>114</v>
      </c>
      <c r="C35" s="660"/>
      <c r="D35" s="661"/>
      <c r="E35" s="661"/>
      <c r="F35" s="661"/>
      <c r="G35" s="661"/>
      <c r="H35" s="662" t="s">
        <v>533</v>
      </c>
      <c r="I35" s="663"/>
      <c r="J35" s="661">
        <v>2</v>
      </c>
      <c r="K35" s="661"/>
      <c r="L35" s="664"/>
      <c r="M35" s="665">
        <v>3</v>
      </c>
      <c r="N35" s="666" t="s">
        <v>543</v>
      </c>
      <c r="O35" s="666"/>
      <c r="P35" s="667"/>
      <c r="Q35" s="668"/>
      <c r="R35" s="669"/>
      <c r="S35" s="665"/>
      <c r="T35" s="670"/>
      <c r="U35" s="671" t="s">
        <v>56</v>
      </c>
      <c r="V35" s="6"/>
    </row>
    <row r="36" spans="1:22" x14ac:dyDescent="0.2">
      <c r="A36" s="181" t="s">
        <v>226</v>
      </c>
      <c r="B36" s="181" t="s">
        <v>227</v>
      </c>
      <c r="C36" s="187"/>
      <c r="D36" s="61"/>
      <c r="E36" s="61"/>
      <c r="F36" s="61"/>
      <c r="G36" s="61" t="s">
        <v>533</v>
      </c>
      <c r="H36" s="62"/>
      <c r="I36" s="63"/>
      <c r="J36" s="64">
        <v>2</v>
      </c>
      <c r="K36" s="64"/>
      <c r="L36" s="65"/>
      <c r="M36" s="66">
        <v>3</v>
      </c>
      <c r="N36" s="18" t="s">
        <v>543</v>
      </c>
      <c r="O36" s="18"/>
      <c r="P36" s="198"/>
      <c r="Q36" s="199"/>
      <c r="R36" s="200"/>
      <c r="S36" s="201"/>
      <c r="T36" s="202"/>
      <c r="U36" s="577" t="s">
        <v>591</v>
      </c>
    </row>
    <row r="37" spans="1:22" x14ac:dyDescent="0.2">
      <c r="A37" s="181" t="s">
        <v>228</v>
      </c>
      <c r="B37" s="181" t="s">
        <v>229</v>
      </c>
      <c r="C37" s="187"/>
      <c r="D37" s="61"/>
      <c r="E37" s="61"/>
      <c r="F37" s="61"/>
      <c r="G37" s="61"/>
      <c r="H37" s="62" t="s">
        <v>533</v>
      </c>
      <c r="I37" s="63"/>
      <c r="J37" s="64">
        <v>2</v>
      </c>
      <c r="K37" s="64"/>
      <c r="L37" s="65"/>
      <c r="M37" s="66">
        <v>3</v>
      </c>
      <c r="N37" s="18" t="s">
        <v>543</v>
      </c>
      <c r="O37" s="18"/>
      <c r="P37" s="198"/>
      <c r="Q37" s="199"/>
      <c r="R37" s="200"/>
      <c r="S37" s="201"/>
      <c r="T37" s="202"/>
      <c r="U37" s="577" t="s">
        <v>591</v>
      </c>
    </row>
    <row r="38" spans="1:22" x14ac:dyDescent="0.2">
      <c r="A38" s="181" t="s">
        <v>230</v>
      </c>
      <c r="B38" s="181" t="s">
        <v>231</v>
      </c>
      <c r="C38" s="187"/>
      <c r="D38" s="61" t="s">
        <v>533</v>
      </c>
      <c r="E38" s="61"/>
      <c r="F38" s="61"/>
      <c r="G38" s="61"/>
      <c r="H38" s="62"/>
      <c r="I38" s="63"/>
      <c r="J38" s="64">
        <v>2</v>
      </c>
      <c r="K38" s="64"/>
      <c r="L38" s="65"/>
      <c r="M38" s="66">
        <v>3</v>
      </c>
      <c r="N38" s="18" t="s">
        <v>543</v>
      </c>
      <c r="O38" s="18"/>
      <c r="P38" s="198"/>
      <c r="Q38" s="199"/>
      <c r="R38" s="200"/>
      <c r="S38" s="201"/>
      <c r="T38" s="202"/>
      <c r="U38" s="577" t="s">
        <v>219</v>
      </c>
    </row>
    <row r="39" spans="1:22" x14ac:dyDescent="0.2">
      <c r="A39" s="181" t="s">
        <v>232</v>
      </c>
      <c r="B39" s="181" t="s">
        <v>233</v>
      </c>
      <c r="C39" s="187"/>
      <c r="D39" s="61"/>
      <c r="E39" s="61" t="s">
        <v>533</v>
      </c>
      <c r="F39" s="61"/>
      <c r="G39" s="61"/>
      <c r="H39" s="62"/>
      <c r="I39" s="63"/>
      <c r="J39" s="64">
        <v>2</v>
      </c>
      <c r="K39" s="64"/>
      <c r="L39" s="65"/>
      <c r="M39" s="66">
        <v>3</v>
      </c>
      <c r="N39" s="18" t="s">
        <v>543</v>
      </c>
      <c r="O39" s="18"/>
      <c r="P39" s="198"/>
      <c r="Q39" s="199"/>
      <c r="R39" s="200"/>
      <c r="S39" s="201"/>
      <c r="T39" s="202"/>
      <c r="U39" s="577" t="s">
        <v>219</v>
      </c>
    </row>
    <row r="40" spans="1:22" x14ac:dyDescent="0.2">
      <c r="A40" s="181" t="s">
        <v>234</v>
      </c>
      <c r="B40" s="181" t="s">
        <v>235</v>
      </c>
      <c r="C40" s="187"/>
      <c r="D40" s="61"/>
      <c r="E40" s="61"/>
      <c r="F40" s="61" t="s">
        <v>533</v>
      </c>
      <c r="G40" s="61"/>
      <c r="H40" s="62"/>
      <c r="I40" s="63"/>
      <c r="J40" s="64">
        <v>2</v>
      </c>
      <c r="K40" s="64"/>
      <c r="L40" s="65"/>
      <c r="M40" s="66">
        <v>3</v>
      </c>
      <c r="N40" s="18" t="s">
        <v>543</v>
      </c>
      <c r="O40" s="18"/>
      <c r="P40" s="198"/>
      <c r="Q40" s="199"/>
      <c r="R40" s="200"/>
      <c r="S40" s="201"/>
      <c r="T40" s="202"/>
      <c r="U40" s="577" t="s">
        <v>219</v>
      </c>
    </row>
    <row r="41" spans="1:22" x14ac:dyDescent="0.2">
      <c r="A41" s="782" t="s">
        <v>538</v>
      </c>
      <c r="B41" s="782"/>
      <c r="C41" s="204">
        <f t="shared" ref="C41:H41" si="2">SUMIF(C27:C40,"=x",$I27:$I40)+SUMIF(C27:C40,"=x",$J27:$J40)+SUMIF(C27:C40,"=x",$K27:$K40)</f>
        <v>0</v>
      </c>
      <c r="D41" s="205">
        <f t="shared" si="2"/>
        <v>4</v>
      </c>
      <c r="E41" s="205">
        <f t="shared" si="2"/>
        <v>6</v>
      </c>
      <c r="F41" s="205">
        <f t="shared" si="2"/>
        <v>4</v>
      </c>
      <c r="G41" s="205">
        <f t="shared" si="2"/>
        <v>6</v>
      </c>
      <c r="H41" s="206">
        <f t="shared" si="2"/>
        <v>8</v>
      </c>
      <c r="I41" s="783">
        <f>SUM(C41:H41)</f>
        <v>28</v>
      </c>
      <c r="J41" s="783"/>
      <c r="K41" s="783"/>
      <c r="L41" s="783"/>
      <c r="M41" s="783"/>
      <c r="N41" s="783"/>
      <c r="O41" s="207"/>
      <c r="P41" s="781"/>
      <c r="Q41" s="781"/>
      <c r="R41" s="781"/>
      <c r="S41" s="781"/>
      <c r="T41" s="781"/>
      <c r="U41" s="781"/>
    </row>
    <row r="42" spans="1:22" x14ac:dyDescent="0.2">
      <c r="A42" s="794" t="s">
        <v>539</v>
      </c>
      <c r="B42" s="794"/>
      <c r="C42" s="208">
        <f t="shared" ref="C42:H42" si="3">SUMIF(C27:C40,"=x",$M27:$M40)</f>
        <v>0</v>
      </c>
      <c r="D42" s="209">
        <f t="shared" si="3"/>
        <v>6</v>
      </c>
      <c r="E42" s="209">
        <f t="shared" si="3"/>
        <v>9</v>
      </c>
      <c r="F42" s="209">
        <f t="shared" si="3"/>
        <v>6</v>
      </c>
      <c r="G42" s="209">
        <f t="shared" si="3"/>
        <v>9</v>
      </c>
      <c r="H42" s="210">
        <f t="shared" si="3"/>
        <v>12</v>
      </c>
      <c r="I42" s="785">
        <f>SUM(C42:H42)</f>
        <v>42</v>
      </c>
      <c r="J42" s="785"/>
      <c r="K42" s="785"/>
      <c r="L42" s="785"/>
      <c r="M42" s="785"/>
      <c r="N42" s="785"/>
      <c r="O42" s="211"/>
      <c r="P42" s="781"/>
      <c r="Q42" s="781"/>
      <c r="R42" s="781"/>
      <c r="S42" s="781"/>
      <c r="T42" s="781"/>
      <c r="U42" s="781"/>
    </row>
    <row r="43" spans="1:22" x14ac:dyDescent="0.2">
      <c r="A43" s="795" t="s">
        <v>540</v>
      </c>
      <c r="B43" s="795"/>
      <c r="C43" s="212">
        <f t="array" ref="C43">SUMPRODUCT(--(C27:C40="x"),--($N27:$N40="K(5)"))</f>
        <v>0</v>
      </c>
      <c r="D43" s="213">
        <f t="array" ref="D43">SUMPRODUCT(--(D27:D40="x"),--($N27:$N40="K(5)"))</f>
        <v>1</v>
      </c>
      <c r="E43" s="213">
        <f t="array" ref="E43">SUMPRODUCT(--(E27:E40="x"),--($N27:$N40="K(5)"))</f>
        <v>2</v>
      </c>
      <c r="F43" s="213">
        <f t="array" ref="F43">SUMPRODUCT(--(F27:F40="x"),--($N27:$N40="K(5)"))</f>
        <v>1</v>
      </c>
      <c r="G43" s="213">
        <f t="array" ref="G43">SUMPRODUCT(--(G27:G40="x"),--($N27:$N40="K(5)"))</f>
        <v>2</v>
      </c>
      <c r="H43" s="214">
        <f t="array" ref="H43">SUMPRODUCT(--(H27:H40="x"),--($N27:$N40="K(5)"))</f>
        <v>2</v>
      </c>
      <c r="I43" s="780">
        <f>SUM(C43:H43)</f>
        <v>8</v>
      </c>
      <c r="J43" s="780"/>
      <c r="K43" s="780"/>
      <c r="L43" s="780"/>
      <c r="M43" s="780"/>
      <c r="N43" s="780"/>
      <c r="O43" s="215"/>
      <c r="P43" s="781"/>
      <c r="Q43" s="781"/>
      <c r="R43" s="781"/>
      <c r="S43" s="781"/>
      <c r="T43" s="781"/>
      <c r="U43" s="781"/>
    </row>
    <row r="44" spans="1:22" x14ac:dyDescent="0.2">
      <c r="A44" s="788" t="s">
        <v>592</v>
      </c>
      <c r="B44" s="788"/>
      <c r="C44" s="788"/>
      <c r="D44" s="788"/>
      <c r="E44" s="788"/>
      <c r="F44" s="788"/>
      <c r="G44" s="788"/>
      <c r="H44" s="788"/>
      <c r="I44" s="788"/>
      <c r="J44" s="788"/>
      <c r="K44" s="788"/>
      <c r="L44" s="788"/>
      <c r="M44" s="788"/>
      <c r="N44" s="788"/>
      <c r="O44" s="216"/>
      <c r="P44" s="167"/>
      <c r="Q44" s="168"/>
      <c r="R44" s="168"/>
      <c r="S44" s="168"/>
      <c r="T44" s="168"/>
      <c r="U44" s="169"/>
    </row>
    <row r="45" spans="1:22" ht="12.75" customHeight="1" x14ac:dyDescent="0.2">
      <c r="A45" s="181" t="s">
        <v>236</v>
      </c>
      <c r="B45" s="220" t="s">
        <v>237</v>
      </c>
      <c r="C45" s="60"/>
      <c r="D45" s="173" t="s">
        <v>533</v>
      </c>
      <c r="E45" s="173"/>
      <c r="F45" s="173"/>
      <c r="G45" s="173"/>
      <c r="H45" s="174"/>
      <c r="I45" s="175"/>
      <c r="J45" s="176">
        <v>2</v>
      </c>
      <c r="K45" s="176"/>
      <c r="L45" s="177"/>
      <c r="M45" s="178">
        <v>3</v>
      </c>
      <c r="N45" s="18" t="s">
        <v>543</v>
      </c>
      <c r="O45" s="18"/>
      <c r="P45" s="198"/>
      <c r="Q45" s="199"/>
      <c r="R45" s="200"/>
      <c r="S45" s="201"/>
      <c r="T45" s="202"/>
      <c r="U45" s="577" t="s">
        <v>136</v>
      </c>
    </row>
    <row r="46" spans="1:22" ht="12.75" customHeight="1" x14ac:dyDescent="0.2">
      <c r="A46" s="181" t="s">
        <v>238</v>
      </c>
      <c r="B46" s="220" t="s">
        <v>239</v>
      </c>
      <c r="C46" s="60"/>
      <c r="D46" s="61"/>
      <c r="E46" s="61" t="s">
        <v>533</v>
      </c>
      <c r="F46" s="61"/>
      <c r="G46" s="61"/>
      <c r="H46" s="62"/>
      <c r="I46" s="63"/>
      <c r="J46" s="64">
        <v>2</v>
      </c>
      <c r="K46" s="64"/>
      <c r="L46" s="65"/>
      <c r="M46" s="66">
        <v>3</v>
      </c>
      <c r="N46" s="18" t="s">
        <v>543</v>
      </c>
      <c r="O46" s="18"/>
      <c r="P46" s="198"/>
      <c r="Q46" s="199"/>
      <c r="R46" s="200"/>
      <c r="S46" s="201"/>
      <c r="T46" s="202"/>
      <c r="U46" s="577" t="s">
        <v>136</v>
      </c>
    </row>
    <row r="47" spans="1:22" ht="12.75" customHeight="1" x14ac:dyDescent="0.2">
      <c r="A47" s="181" t="s">
        <v>240</v>
      </c>
      <c r="B47" s="220" t="s">
        <v>241</v>
      </c>
      <c r="C47" s="60"/>
      <c r="D47" s="61"/>
      <c r="E47" s="61"/>
      <c r="F47" s="61" t="s">
        <v>533</v>
      </c>
      <c r="G47" s="61"/>
      <c r="H47" s="62"/>
      <c r="I47" s="63"/>
      <c r="J47" s="64">
        <v>2</v>
      </c>
      <c r="K47" s="64"/>
      <c r="L47" s="65"/>
      <c r="M47" s="66">
        <v>3</v>
      </c>
      <c r="N47" s="18" t="s">
        <v>543</v>
      </c>
      <c r="O47" s="18"/>
      <c r="P47" s="198"/>
      <c r="Q47" s="199"/>
      <c r="R47" s="200"/>
      <c r="S47" s="201"/>
      <c r="T47" s="202"/>
      <c r="U47" s="577" t="s">
        <v>136</v>
      </c>
    </row>
    <row r="48" spans="1:22" ht="12.75" customHeight="1" x14ac:dyDescent="0.2">
      <c r="A48" s="181" t="s">
        <v>242</v>
      </c>
      <c r="B48" s="220" t="s">
        <v>243</v>
      </c>
      <c r="C48" s="60"/>
      <c r="D48" s="61"/>
      <c r="E48" s="61"/>
      <c r="F48" s="61"/>
      <c r="G48" s="61" t="s">
        <v>533</v>
      </c>
      <c r="H48" s="62"/>
      <c r="I48" s="63"/>
      <c r="J48" s="64">
        <v>2</v>
      </c>
      <c r="K48" s="64"/>
      <c r="L48" s="65"/>
      <c r="M48" s="66">
        <v>3</v>
      </c>
      <c r="N48" s="18" t="s">
        <v>543</v>
      </c>
      <c r="O48" s="18"/>
      <c r="P48" s="198"/>
      <c r="Q48" s="199"/>
      <c r="R48" s="200"/>
      <c r="S48" s="201"/>
      <c r="T48" s="202"/>
      <c r="U48" s="577" t="s">
        <v>136</v>
      </c>
    </row>
    <row r="49" spans="1:21" x14ac:dyDescent="0.2">
      <c r="A49" s="782" t="s">
        <v>538</v>
      </c>
      <c r="B49" s="782"/>
      <c r="C49" s="204">
        <f>SUMIF(C45:C48,"=x",$I45:$I48)+SUMIF(C45:C48,"=x",$J45:$J48)+SUMIF(C45:C48,"=x",$K45:$K48)</f>
        <v>0</v>
      </c>
      <c r="D49" s="205">
        <f>SUMIF(D45:D48,"=x",$I45:$I48)+SUMIF(D45:D48,"=x",$J45:$J48)+SUMIF(D45:D48,"=x",$K45:$K48)</f>
        <v>2</v>
      </c>
      <c r="E49" s="205">
        <f>SUMIF(E45:E48,"=x",$I45:$I48)+SUMIF(E45:E48,"=x",$J45:$J48)+SUMIF(E45:E48,"=x",$K45:$K48)</f>
        <v>2</v>
      </c>
      <c r="F49" s="205">
        <f>SUMIF(F45:F48,"=x",$I45:$I48)+SUMIF(F45:F48,"=x",$J45:$J48)+SUMIF(F45:F48,"=x",$K45:$K48)</f>
        <v>2</v>
      </c>
      <c r="G49" s="205">
        <f>SUMIF(G45:G48,"=x",$I45:$I48)+SUMIF(G45:G48,"=x",$J45:$J48)+SUMIF(G45:G48,"=x",$K45:$K48)</f>
        <v>2</v>
      </c>
      <c r="H49" s="206"/>
      <c r="I49" s="783">
        <f>SUM(C49:H49)</f>
        <v>8</v>
      </c>
      <c r="J49" s="783"/>
      <c r="K49" s="783"/>
      <c r="L49" s="783"/>
      <c r="M49" s="783"/>
      <c r="N49" s="783"/>
      <c r="O49" s="207"/>
      <c r="P49" s="781"/>
      <c r="Q49" s="781"/>
      <c r="R49" s="781"/>
      <c r="S49" s="781"/>
      <c r="T49" s="781"/>
      <c r="U49" s="781"/>
    </row>
    <row r="50" spans="1:21" x14ac:dyDescent="0.2">
      <c r="A50" s="784" t="s">
        <v>539</v>
      </c>
      <c r="B50" s="784"/>
      <c r="C50" s="208">
        <f t="shared" ref="C50:H50" si="4">SUMIF(C45:C48,"=x",$M45:$M48)</f>
        <v>0</v>
      </c>
      <c r="D50" s="209">
        <f t="shared" si="4"/>
        <v>3</v>
      </c>
      <c r="E50" s="209">
        <f t="shared" si="4"/>
        <v>3</v>
      </c>
      <c r="F50" s="209">
        <f t="shared" si="4"/>
        <v>3</v>
      </c>
      <c r="G50" s="209">
        <f t="shared" si="4"/>
        <v>3</v>
      </c>
      <c r="H50" s="209">
        <f t="shared" si="4"/>
        <v>0</v>
      </c>
      <c r="I50" s="785">
        <f>SUM(C50:H50)</f>
        <v>12</v>
      </c>
      <c r="J50" s="785"/>
      <c r="K50" s="785"/>
      <c r="L50" s="785"/>
      <c r="M50" s="785"/>
      <c r="N50" s="785"/>
      <c r="O50" s="211"/>
      <c r="P50" s="781"/>
      <c r="Q50" s="781"/>
      <c r="R50" s="781"/>
      <c r="S50" s="781"/>
      <c r="T50" s="781"/>
      <c r="U50" s="781"/>
    </row>
    <row r="51" spans="1:21" x14ac:dyDescent="0.2">
      <c r="A51" s="779" t="s">
        <v>540</v>
      </c>
      <c r="B51" s="779"/>
      <c r="C51" s="212">
        <f t="array" ref="C51">SUMPRODUCT(--(C45:C48="x"),--($N45:$N48="K(5)"))</f>
        <v>0</v>
      </c>
      <c r="D51" s="213">
        <f t="array" ref="D51">SUMPRODUCT(--(D45:D48="x"),--($N45:$N48="K(5)"))</f>
        <v>0</v>
      </c>
      <c r="E51" s="213">
        <f t="array" ref="E51">SUMPRODUCT(--(E45:E48="x"),--($N45:$N48="K(5)"))</f>
        <v>0</v>
      </c>
      <c r="F51" s="213">
        <f t="array" ref="F51">SUMPRODUCT(--(F45:F48="x"),--($N45:$N48="K(5)"))</f>
        <v>0</v>
      </c>
      <c r="G51" s="213">
        <f t="array" ref="G51">SUMPRODUCT(--(G45:G48="x"),--($N45:$N48="K(5)"))</f>
        <v>0</v>
      </c>
      <c r="H51" s="213">
        <f t="array" ref="H51">SUMPRODUCT(--(H45:H48="x"),--($N45:$N48="K(5)"))</f>
        <v>0</v>
      </c>
      <c r="I51" s="780">
        <f>SUM(C51:H51)</f>
        <v>0</v>
      </c>
      <c r="J51" s="780"/>
      <c r="K51" s="780"/>
      <c r="L51" s="780"/>
      <c r="M51" s="780"/>
      <c r="N51" s="780"/>
      <c r="O51" s="215"/>
      <c r="P51" s="781"/>
      <c r="Q51" s="781"/>
      <c r="R51" s="781"/>
      <c r="S51" s="781"/>
      <c r="T51" s="781"/>
      <c r="U51" s="781"/>
    </row>
    <row r="52" spans="1:21" x14ac:dyDescent="0.2">
      <c r="A52" s="789" t="s">
        <v>593</v>
      </c>
      <c r="B52" s="789"/>
      <c r="C52" s="789"/>
      <c r="D52" s="789"/>
      <c r="E52" s="789"/>
      <c r="F52" s="789"/>
      <c r="G52" s="789"/>
      <c r="H52" s="789"/>
      <c r="I52" s="789"/>
      <c r="J52" s="789"/>
      <c r="K52" s="789"/>
      <c r="L52" s="789"/>
      <c r="M52" s="789"/>
      <c r="N52" s="789"/>
      <c r="O52" s="221"/>
      <c r="P52" s="167"/>
      <c r="Q52" s="168"/>
      <c r="R52" s="168"/>
      <c r="S52" s="168"/>
      <c r="T52" s="168"/>
      <c r="U52" s="169"/>
    </row>
    <row r="53" spans="1:21" ht="15" x14ac:dyDescent="0.2">
      <c r="A53" s="790" t="s">
        <v>594</v>
      </c>
      <c r="B53" s="790"/>
      <c r="C53" s="790"/>
      <c r="D53" s="790"/>
      <c r="E53" s="790"/>
      <c r="F53" s="790"/>
      <c r="G53" s="790"/>
      <c r="H53" s="790"/>
      <c r="I53" s="790"/>
      <c r="J53" s="790"/>
      <c r="K53" s="790"/>
      <c r="L53" s="790"/>
      <c r="M53" s="790"/>
      <c r="N53" s="790"/>
      <c r="O53" s="222"/>
      <c r="P53" s="168"/>
      <c r="Q53" s="168"/>
      <c r="R53" s="168"/>
      <c r="S53" s="168"/>
      <c r="T53" s="168"/>
      <c r="U53" s="169"/>
    </row>
    <row r="54" spans="1:21" ht="12.75" customHeight="1" x14ac:dyDescent="0.2">
      <c r="A54" s="181"/>
      <c r="B54" s="223" t="s">
        <v>595</v>
      </c>
      <c r="C54" s="60"/>
      <c r="D54" s="61"/>
      <c r="E54" s="61"/>
      <c r="F54" s="61"/>
      <c r="G54" s="61"/>
      <c r="H54" s="62"/>
      <c r="I54" s="63"/>
      <c r="J54" s="64"/>
      <c r="K54" s="64"/>
      <c r="L54" s="65"/>
      <c r="M54" s="66">
        <v>5</v>
      </c>
      <c r="N54" s="224"/>
      <c r="O54" s="225"/>
      <c r="P54" s="198"/>
      <c r="Q54" s="572"/>
      <c r="R54" s="200"/>
      <c r="S54" s="201"/>
      <c r="T54" s="202"/>
      <c r="U54" s="218"/>
    </row>
    <row r="55" spans="1:21" x14ac:dyDescent="0.2">
      <c r="A55" s="782" t="s">
        <v>538</v>
      </c>
      <c r="B55" s="782"/>
      <c r="C55" s="204">
        <f>SUMIF(C50:C54,"=x",$I50:$I54)+SUMIF(C50:C54,"=x",$J50:$J54)+SUMIF(C50:C54,"=x",$K50:$K54)</f>
        <v>0</v>
      </c>
      <c r="D55" s="205">
        <f>SUMIF(D50:D54,"=x",$I50:$I54)+SUMIF(D50:D54,"=x",$J50:$J54)+SUMIF(D50:D54,"=x",$K50:$K54)</f>
        <v>0</v>
      </c>
      <c r="E55" s="205">
        <f>SUMIF(E50:E54,"=x",$I50:$I54)+SUMIF(E50:E54,"=x",$J50:$J54)+SUMIF(E50:E54,"=x",$K50:$K54)</f>
        <v>0</v>
      </c>
      <c r="F55" s="205">
        <f>SUMIF(F50:F54,"=x",$I50:$I54)+SUMIF(F50:F54,"=x",$J50:$J54)+SUMIF(F50:F54,"=x",$K50:$K54)</f>
        <v>0</v>
      </c>
      <c r="G55" s="205">
        <f>SUMIF(G50:G54,"=x",$I50:$I54)+SUMIF(G50:G54,"=x",$J50:$J54)+SUMIF(G50:G54,"=x",$K50:$K54)</f>
        <v>0</v>
      </c>
      <c r="H55" s="226"/>
      <c r="I55" s="783">
        <v>3</v>
      </c>
      <c r="J55" s="783"/>
      <c r="K55" s="783"/>
      <c r="L55" s="783"/>
      <c r="M55" s="783"/>
      <c r="N55" s="783"/>
      <c r="O55" s="207"/>
      <c r="P55" s="781"/>
      <c r="Q55" s="781"/>
      <c r="R55" s="781"/>
      <c r="S55" s="781"/>
      <c r="T55" s="781"/>
      <c r="U55" s="781"/>
    </row>
    <row r="56" spans="1:21" x14ac:dyDescent="0.2">
      <c r="A56" s="784" t="s">
        <v>539</v>
      </c>
      <c r="B56" s="784"/>
      <c r="C56" s="791" t="s">
        <v>596</v>
      </c>
      <c r="D56" s="792"/>
      <c r="E56" s="792"/>
      <c r="F56" s="792"/>
      <c r="G56" s="792"/>
      <c r="H56" s="793"/>
      <c r="I56" s="785">
        <v>5</v>
      </c>
      <c r="J56" s="785"/>
      <c r="K56" s="785"/>
      <c r="L56" s="785"/>
      <c r="M56" s="785"/>
      <c r="N56" s="785"/>
      <c r="O56" s="211"/>
      <c r="P56" s="781"/>
      <c r="Q56" s="781"/>
      <c r="R56" s="781"/>
      <c r="S56" s="781"/>
      <c r="T56" s="781"/>
      <c r="U56" s="781"/>
    </row>
    <row r="57" spans="1:21" x14ac:dyDescent="0.2">
      <c r="A57" s="788" t="s">
        <v>597</v>
      </c>
      <c r="B57" s="788"/>
      <c r="C57" s="788"/>
      <c r="D57" s="788"/>
      <c r="E57" s="788"/>
      <c r="F57" s="788"/>
      <c r="G57" s="788"/>
      <c r="H57" s="788"/>
      <c r="I57" s="788"/>
      <c r="J57" s="788"/>
      <c r="K57" s="788"/>
      <c r="L57" s="788"/>
      <c r="M57" s="788"/>
      <c r="N57" s="788"/>
      <c r="O57" s="216"/>
      <c r="P57" s="167"/>
      <c r="Q57" s="168"/>
      <c r="R57" s="168"/>
      <c r="S57" s="168"/>
      <c r="T57" s="168"/>
      <c r="U57" s="169"/>
    </row>
    <row r="58" spans="1:21" ht="12.75" customHeight="1" x14ac:dyDescent="0.2">
      <c r="A58" s="573" t="s">
        <v>264</v>
      </c>
      <c r="B58" s="227" t="s">
        <v>244</v>
      </c>
      <c r="C58" s="60"/>
      <c r="D58" s="61"/>
      <c r="E58" s="61" t="s">
        <v>533</v>
      </c>
      <c r="F58" s="61"/>
      <c r="G58" s="61"/>
      <c r="H58" s="62"/>
      <c r="I58" s="63"/>
      <c r="J58" s="64"/>
      <c r="K58" s="64">
        <v>0</v>
      </c>
      <c r="L58" s="65"/>
      <c r="M58" s="66">
        <v>0</v>
      </c>
      <c r="N58" s="18" t="s">
        <v>534</v>
      </c>
      <c r="O58" s="18"/>
      <c r="P58" s="198"/>
      <c r="Q58" s="199"/>
      <c r="R58" s="200"/>
      <c r="S58" s="201"/>
      <c r="T58" s="202"/>
      <c r="U58" s="578" t="s">
        <v>136</v>
      </c>
    </row>
    <row r="59" spans="1:21" x14ac:dyDescent="0.2">
      <c r="A59" s="782" t="s">
        <v>538</v>
      </c>
      <c r="B59" s="782"/>
      <c r="C59" s="204">
        <f>SUMIF(C56:C58,"=x",$I56:$I58)+SUMIF(C56:C58,"=x",$J56:$J58)+SUMIF(C56:C58,"=x",$K56:$K58)</f>
        <v>0</v>
      </c>
      <c r="D59" s="205">
        <f>SUMIF(D56:D58,"=x",$I56:$I58)+SUMIF(D56:D58,"=x",$J56:$J58)+SUMIF(D56:D58,"=x",$K56:$K58)</f>
        <v>0</v>
      </c>
      <c r="E59" s="205">
        <f>SUMIF(E56:E58,"=x",$I56:$I58)+SUMIF(E56:E58,"=x",$J56:$J58)+SUMIF(E56:E58,"=x",$K56:$K58)</f>
        <v>0</v>
      </c>
      <c r="F59" s="205">
        <f>SUMIF(F56:F58,"=x",$I56:$I58)+SUMIF(F56:F58,"=x",$J56:$J58)+SUMIF(F56:F58,"=x",$K56:$K58)</f>
        <v>0</v>
      </c>
      <c r="G59" s="205">
        <f>SUMIF(G56:G58,"=x",$I56:$I58)+SUMIF(G56:G58,"=x",$J56:$J58)+SUMIF(G56:G58,"=x",$K56:$K58)</f>
        <v>0</v>
      </c>
      <c r="H59" s="206"/>
      <c r="I59" s="783">
        <f>SUM(C59:H59)</f>
        <v>0</v>
      </c>
      <c r="J59" s="783"/>
      <c r="K59" s="783"/>
      <c r="L59" s="783"/>
      <c r="M59" s="783"/>
      <c r="N59" s="783"/>
      <c r="O59" s="207"/>
      <c r="P59" s="781"/>
      <c r="Q59" s="781"/>
      <c r="R59" s="781"/>
      <c r="S59" s="781"/>
      <c r="T59" s="781"/>
      <c r="U59" s="781"/>
    </row>
    <row r="60" spans="1:21" x14ac:dyDescent="0.2">
      <c r="A60" s="784" t="s">
        <v>539</v>
      </c>
      <c r="B60" s="784"/>
      <c r="C60" s="208">
        <f t="shared" ref="C60:H60" si="5">SUMIF(C56:C58,"=x",$M56:$M58)</f>
        <v>0</v>
      </c>
      <c r="D60" s="209">
        <f t="shared" si="5"/>
        <v>0</v>
      </c>
      <c r="E60" s="209">
        <f t="shared" si="5"/>
        <v>0</v>
      </c>
      <c r="F60" s="209">
        <f t="shared" si="5"/>
        <v>0</v>
      </c>
      <c r="G60" s="209">
        <f t="shared" si="5"/>
        <v>0</v>
      </c>
      <c r="H60" s="209">
        <f t="shared" si="5"/>
        <v>0</v>
      </c>
      <c r="I60" s="785">
        <f>SUM(C60:H60)</f>
        <v>0</v>
      </c>
      <c r="J60" s="785"/>
      <c r="K60" s="785"/>
      <c r="L60" s="785"/>
      <c r="M60" s="785"/>
      <c r="N60" s="785"/>
      <c r="O60" s="211"/>
      <c r="P60" s="781"/>
      <c r="Q60" s="781"/>
      <c r="R60" s="781"/>
      <c r="S60" s="781"/>
      <c r="T60" s="781"/>
      <c r="U60" s="781"/>
    </row>
    <row r="61" spans="1:21" x14ac:dyDescent="0.2">
      <c r="A61" s="788" t="s">
        <v>598</v>
      </c>
      <c r="B61" s="788"/>
      <c r="C61" s="788"/>
      <c r="D61" s="788"/>
      <c r="E61" s="788"/>
      <c r="F61" s="788"/>
      <c r="G61" s="788"/>
      <c r="H61" s="788"/>
      <c r="I61" s="788"/>
      <c r="J61" s="788"/>
      <c r="K61" s="788"/>
      <c r="L61" s="788"/>
      <c r="M61" s="788"/>
      <c r="N61" s="788"/>
      <c r="O61" s="216"/>
      <c r="P61" s="167"/>
      <c r="Q61" s="168"/>
      <c r="R61" s="168"/>
      <c r="S61" s="168"/>
      <c r="T61" s="168"/>
      <c r="U61" s="169"/>
    </row>
    <row r="62" spans="1:21" ht="12.75" customHeight="1" x14ac:dyDescent="0.2">
      <c r="A62" s="616" t="s">
        <v>658</v>
      </c>
      <c r="B62" s="228" t="s">
        <v>245</v>
      </c>
      <c r="C62" s="60"/>
      <c r="D62" s="61"/>
      <c r="E62" s="61"/>
      <c r="F62" s="61"/>
      <c r="G62" s="61"/>
      <c r="H62" s="62" t="s">
        <v>533</v>
      </c>
      <c r="I62" s="63"/>
      <c r="J62" s="64"/>
      <c r="K62" s="64"/>
      <c r="L62" s="65">
        <v>1</v>
      </c>
      <c r="M62" s="66">
        <v>10</v>
      </c>
      <c r="N62" s="18" t="s">
        <v>543</v>
      </c>
      <c r="O62" s="18"/>
      <c r="P62" s="198"/>
      <c r="Q62" s="199"/>
      <c r="R62" s="200"/>
      <c r="S62" s="201"/>
      <c r="T62" s="202"/>
      <c r="U62" s="578" t="s">
        <v>136</v>
      </c>
    </row>
    <row r="63" spans="1:21" x14ac:dyDescent="0.2">
      <c r="A63" s="782" t="s">
        <v>538</v>
      </c>
      <c r="B63" s="782"/>
      <c r="C63" s="204">
        <f>SUMIF(C49:C62,"=x",$I49:$I62)+SUMIF(C49:C62,"=x",$J49:$J62)+SUMIF(C49:C62,"=x",$K49:$K62)</f>
        <v>0</v>
      </c>
      <c r="D63" s="205">
        <f>SUMIF(D49:D62,"=x",$I49:$I62)+SUMIF(D49:D62,"=x",$J49:$J62)+SUMIF(D49:D62,"=x",$K49:$K62)</f>
        <v>0</v>
      </c>
      <c r="E63" s="205"/>
      <c r="F63" s="205"/>
      <c r="G63" s="205"/>
      <c r="H63" s="206">
        <v>1</v>
      </c>
      <c r="I63" s="783">
        <f>SUM(C63:H63)</f>
        <v>1</v>
      </c>
      <c r="J63" s="783"/>
      <c r="K63" s="783"/>
      <c r="L63" s="783"/>
      <c r="M63" s="783"/>
      <c r="N63" s="783"/>
      <c r="O63" s="207"/>
      <c r="P63" s="781"/>
      <c r="Q63" s="781"/>
      <c r="R63" s="781"/>
      <c r="S63" s="781"/>
      <c r="T63" s="781"/>
      <c r="U63" s="781"/>
    </row>
    <row r="64" spans="1:21" x14ac:dyDescent="0.2">
      <c r="A64" s="784" t="s">
        <v>539</v>
      </c>
      <c r="B64" s="784"/>
      <c r="C64" s="208">
        <f>SUMIF(C49:C62,"=x",$M49:$M62)</f>
        <v>0</v>
      </c>
      <c r="D64" s="209">
        <f>SUMIF(D49:D62,"=x",$M49:$M62)</f>
        <v>0</v>
      </c>
      <c r="E64" s="209">
        <f>SUMIF(E49:E62,"=x",$M49:$M62)</f>
        <v>0</v>
      </c>
      <c r="F64" s="209"/>
      <c r="G64" s="209"/>
      <c r="H64" s="210">
        <v>10</v>
      </c>
      <c r="I64" s="785">
        <f>SUM(C64:H64)</f>
        <v>10</v>
      </c>
      <c r="J64" s="785"/>
      <c r="K64" s="785"/>
      <c r="L64" s="785"/>
      <c r="M64" s="785"/>
      <c r="N64" s="785"/>
      <c r="O64" s="211"/>
      <c r="P64" s="781"/>
      <c r="Q64" s="781"/>
      <c r="R64" s="781"/>
      <c r="S64" s="781"/>
      <c r="T64" s="781"/>
      <c r="U64" s="781"/>
    </row>
    <row r="65" spans="1:21" x14ac:dyDescent="0.2">
      <c r="A65" s="786" t="s">
        <v>574</v>
      </c>
      <c r="B65" s="786"/>
      <c r="C65" s="787"/>
      <c r="D65" s="787"/>
      <c r="E65" s="787"/>
      <c r="F65" s="787"/>
      <c r="G65" s="787"/>
      <c r="H65" s="787"/>
      <c r="I65" s="787"/>
      <c r="J65" s="787"/>
      <c r="K65" s="787"/>
      <c r="L65" s="787"/>
      <c r="M65" s="787"/>
      <c r="N65" s="787"/>
      <c r="O65" s="229"/>
      <c r="P65" s="787"/>
      <c r="Q65" s="787"/>
      <c r="R65" s="787"/>
      <c r="S65" s="787"/>
      <c r="T65" s="787"/>
      <c r="U65" s="787"/>
    </row>
    <row r="66" spans="1:21" x14ac:dyDescent="0.2">
      <c r="A66" s="782" t="s">
        <v>538</v>
      </c>
      <c r="B66" s="782"/>
      <c r="C66" s="205">
        <f>SUMIF($A1:$A65,$A66,C1:C65)</f>
        <v>0</v>
      </c>
      <c r="D66" s="205">
        <f>SUMIF($A2:$A65,$A66,D2:D65)</f>
        <v>9</v>
      </c>
      <c r="E66" s="205">
        <f>SUMIF($A3:$A65,$A66,E3:E65)</f>
        <v>14</v>
      </c>
      <c r="F66" s="205">
        <f>SUMIF($A4:$A65,$A66,F4:F65)</f>
        <v>13</v>
      </c>
      <c r="G66" s="205">
        <f>SUMIF($A5:$A65,$A66,G5:G65)</f>
        <v>14</v>
      </c>
      <c r="H66" s="205">
        <f>SUMIF($A6:$A65,$A66,H6:H65)</f>
        <v>12</v>
      </c>
      <c r="I66" s="783">
        <f>SUM(I23,I41,I49,I55,I59,I63)</f>
        <v>65</v>
      </c>
      <c r="J66" s="783"/>
      <c r="K66" s="783"/>
      <c r="L66" s="783"/>
      <c r="M66" s="783"/>
      <c r="N66" s="783"/>
      <c r="O66" s="207"/>
      <c r="P66" s="781"/>
      <c r="Q66" s="781"/>
      <c r="R66" s="781"/>
      <c r="S66" s="781"/>
      <c r="T66" s="781"/>
      <c r="U66" s="781"/>
    </row>
    <row r="67" spans="1:21" x14ac:dyDescent="0.2">
      <c r="A67" s="784" t="s">
        <v>539</v>
      </c>
      <c r="B67" s="784"/>
      <c r="C67" s="209">
        <f t="shared" ref="C67:E68" si="6">SUMIF($A5:$A66,$A67,C5:C66)</f>
        <v>0</v>
      </c>
      <c r="D67" s="209">
        <f t="shared" si="6"/>
        <v>13</v>
      </c>
      <c r="E67" s="209">
        <f t="shared" si="6"/>
        <v>19</v>
      </c>
      <c r="F67" s="209">
        <f>SUMIF($A5:$A66,$A67,F5:F66)</f>
        <v>18</v>
      </c>
      <c r="G67" s="209">
        <f>SUMIF($A5:$A66,$A67,G5:G66)</f>
        <v>19</v>
      </c>
      <c r="H67" s="209">
        <f>SUMIF($A5:$A66,$A67,H5:H66)</f>
        <v>26</v>
      </c>
      <c r="I67" s="785">
        <f>SUM(I24,I42,I50,I56,I64)</f>
        <v>100</v>
      </c>
      <c r="J67" s="785"/>
      <c r="K67" s="785"/>
      <c r="L67" s="785"/>
      <c r="M67" s="785"/>
      <c r="N67" s="785"/>
      <c r="O67" s="211"/>
      <c r="P67" s="781"/>
      <c r="Q67" s="781"/>
      <c r="R67" s="781"/>
      <c r="S67" s="781"/>
      <c r="T67" s="781"/>
      <c r="U67" s="781"/>
    </row>
    <row r="68" spans="1:21" x14ac:dyDescent="0.2">
      <c r="A68" s="779" t="s">
        <v>540</v>
      </c>
      <c r="B68" s="779"/>
      <c r="C68" s="213">
        <f t="shared" si="6"/>
        <v>0</v>
      </c>
      <c r="D68" s="213">
        <f t="shared" si="6"/>
        <v>2</v>
      </c>
      <c r="E68" s="213">
        <f t="shared" si="6"/>
        <v>3</v>
      </c>
      <c r="F68" s="213">
        <f>SUMIF($A6:$A67,$A68,F6:F67)</f>
        <v>3</v>
      </c>
      <c r="G68" s="213">
        <f>SUMIF($A6:$A67,$A68,G6:G67)</f>
        <v>4</v>
      </c>
      <c r="H68" s="213">
        <f>SUMIF($A6:$A67,$A68,H6:H67)</f>
        <v>3</v>
      </c>
      <c r="I68" s="780">
        <f>SUM(C68:H68)</f>
        <v>15</v>
      </c>
      <c r="J68" s="780"/>
      <c r="K68" s="780"/>
      <c r="L68" s="780"/>
      <c r="M68" s="780"/>
      <c r="N68" s="780"/>
      <c r="O68" s="215"/>
      <c r="P68" s="781"/>
      <c r="Q68" s="781"/>
      <c r="R68" s="781"/>
      <c r="S68" s="781"/>
      <c r="T68" s="781"/>
      <c r="U68" s="781"/>
    </row>
    <row r="69" spans="1:21" x14ac:dyDescent="0.2">
      <c r="A69" s="230"/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P69" s="230"/>
      <c r="Q69" s="230"/>
      <c r="R69" s="230"/>
      <c r="S69" s="230"/>
      <c r="T69" s="230"/>
      <c r="U69" s="230"/>
    </row>
    <row r="70" spans="1:21" x14ac:dyDescent="0.2">
      <c r="A70" s="121" t="s">
        <v>667</v>
      </c>
      <c r="C70" s="230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P70" s="230"/>
      <c r="Q70" s="230"/>
      <c r="R70" s="230"/>
      <c r="S70" s="230"/>
      <c r="T70" s="230"/>
      <c r="U70" s="230"/>
    </row>
    <row r="71" spans="1:21" x14ac:dyDescent="0.2">
      <c r="A71" s="230"/>
      <c r="B71" s="230"/>
      <c r="C71" s="230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P71" s="230"/>
      <c r="Q71" s="230"/>
      <c r="R71" s="230"/>
      <c r="S71" s="230"/>
      <c r="T71" s="230"/>
      <c r="U71" s="230"/>
    </row>
    <row r="72" spans="1:21" s="12" customFormat="1" x14ac:dyDescent="0.2">
      <c r="A72" s="118" t="s">
        <v>575</v>
      </c>
      <c r="B72" s="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6"/>
      <c r="O72" s="6"/>
      <c r="P72" s="4"/>
      <c r="Q72" s="5"/>
      <c r="R72" s="5"/>
      <c r="S72" s="4"/>
      <c r="T72" s="4"/>
      <c r="U72" s="5"/>
    </row>
    <row r="73" spans="1:21" s="12" customFormat="1" x14ac:dyDescent="0.2">
      <c r="A73" s="5" t="s">
        <v>576</v>
      </c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6"/>
      <c r="O73" s="6"/>
      <c r="P73" s="4"/>
      <c r="Q73" s="5"/>
      <c r="R73" s="5"/>
      <c r="S73" s="4"/>
      <c r="T73" s="4"/>
      <c r="U73" s="5"/>
    </row>
    <row r="74" spans="1:21" s="12" customFormat="1" x14ac:dyDescent="0.2">
      <c r="A74" s="5" t="s">
        <v>577</v>
      </c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6"/>
      <c r="O74" s="6"/>
      <c r="P74" s="4"/>
      <c r="Q74" s="5"/>
      <c r="R74" s="5"/>
      <c r="S74" s="4"/>
      <c r="T74" s="4"/>
      <c r="U74" s="5"/>
    </row>
    <row r="75" spans="1:21" s="12" customFormat="1" x14ac:dyDescent="0.2">
      <c r="A75" s="5" t="s">
        <v>578</v>
      </c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6"/>
      <c r="O75" s="6"/>
      <c r="P75" s="4"/>
      <c r="Q75" s="5"/>
      <c r="R75" s="5"/>
      <c r="S75" s="4"/>
      <c r="T75" s="4"/>
      <c r="U75" s="5"/>
    </row>
    <row r="76" spans="1:21" s="12" customFormat="1" x14ac:dyDescent="0.2">
      <c r="A76" s="5" t="s">
        <v>579</v>
      </c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6"/>
      <c r="O76" s="6"/>
      <c r="P76" s="4"/>
      <c r="Q76" s="5"/>
      <c r="R76" s="5"/>
      <c r="S76" s="4"/>
      <c r="T76" s="4"/>
      <c r="U76" s="5"/>
    </row>
    <row r="77" spans="1:21" s="12" customFormat="1" x14ac:dyDescent="0.2">
      <c r="A77" s="4"/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6"/>
      <c r="O77" s="6"/>
      <c r="P77" s="4"/>
      <c r="Q77" s="5"/>
      <c r="R77" s="5"/>
      <c r="S77" s="4"/>
      <c r="T77" s="4"/>
      <c r="U77" s="5"/>
    </row>
    <row r="78" spans="1:21" s="12" customFormat="1" ht="28.5" customHeight="1" x14ac:dyDescent="0.2">
      <c r="A78" s="118" t="s">
        <v>580</v>
      </c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6"/>
      <c r="O78" s="6"/>
      <c r="P78" s="4"/>
      <c r="Q78" s="5"/>
      <c r="R78" s="5"/>
      <c r="S78" s="4"/>
      <c r="T78" s="4"/>
      <c r="U78" s="5"/>
    </row>
    <row r="79" spans="1:21" s="12" customFormat="1" x14ac:dyDescent="0.2">
      <c r="A79" s="119" t="s">
        <v>581</v>
      </c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6"/>
      <c r="O79" s="6"/>
      <c r="P79" s="4"/>
      <c r="Q79" s="5"/>
      <c r="R79" s="5"/>
      <c r="S79" s="4"/>
      <c r="T79" s="4"/>
      <c r="U79" s="5"/>
    </row>
    <row r="80" spans="1:21" s="12" customFormat="1" x14ac:dyDescent="0.2">
      <c r="A80" s="120" t="s">
        <v>582</v>
      </c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6"/>
      <c r="O80" s="6"/>
      <c r="P80" s="4"/>
      <c r="Q80" s="5"/>
      <c r="R80" s="5"/>
      <c r="S80" s="4"/>
      <c r="T80" s="4"/>
      <c r="U80" s="5"/>
    </row>
    <row r="81" spans="1:21" s="12" customFormat="1" ht="12.75" customHeight="1" x14ac:dyDescent="0.2">
      <c r="A81" s="5" t="s">
        <v>599</v>
      </c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6"/>
      <c r="O81" s="6"/>
      <c r="P81" s="4"/>
      <c r="Q81" s="5"/>
      <c r="R81" s="5"/>
      <c r="S81" s="4"/>
      <c r="T81" s="4"/>
      <c r="U81" s="5"/>
    </row>
  </sheetData>
  <mergeCells count="78">
    <mergeCell ref="O5:Q6"/>
    <mergeCell ref="R5:T6"/>
    <mergeCell ref="U5:U6"/>
    <mergeCell ref="P7:U7"/>
    <mergeCell ref="A5:A6"/>
    <mergeCell ref="B5:B6"/>
    <mergeCell ref="C5:H5"/>
    <mergeCell ref="I5:L5"/>
    <mergeCell ref="M5:M6"/>
    <mergeCell ref="N5:N6"/>
    <mergeCell ref="A7:N7"/>
    <mergeCell ref="A8:N8"/>
    <mergeCell ref="A23:B23"/>
    <mergeCell ref="I23:N23"/>
    <mergeCell ref="P23:U23"/>
    <mergeCell ref="A24:B24"/>
    <mergeCell ref="I24:N24"/>
    <mergeCell ref="P24:U24"/>
    <mergeCell ref="A25:B25"/>
    <mergeCell ref="I25:N25"/>
    <mergeCell ref="P25:U25"/>
    <mergeCell ref="A26:N26"/>
    <mergeCell ref="A41:B41"/>
    <mergeCell ref="I41:N41"/>
    <mergeCell ref="P41:U41"/>
    <mergeCell ref="A42:B42"/>
    <mergeCell ref="I42:N42"/>
    <mergeCell ref="P42:U42"/>
    <mergeCell ref="A43:B43"/>
    <mergeCell ref="I43:N43"/>
    <mergeCell ref="P43:U43"/>
    <mergeCell ref="A44:N44"/>
    <mergeCell ref="A49:B49"/>
    <mergeCell ref="I49:N49"/>
    <mergeCell ref="P49:U49"/>
    <mergeCell ref="A50:B50"/>
    <mergeCell ref="I50:N50"/>
    <mergeCell ref="P50:U50"/>
    <mergeCell ref="A59:B59"/>
    <mergeCell ref="I59:N59"/>
    <mergeCell ref="P59:U59"/>
    <mergeCell ref="A51:B51"/>
    <mergeCell ref="I51:N51"/>
    <mergeCell ref="P51:U51"/>
    <mergeCell ref="A52:N52"/>
    <mergeCell ref="A53:N53"/>
    <mergeCell ref="A55:B55"/>
    <mergeCell ref="I55:N55"/>
    <mergeCell ref="P55:U55"/>
    <mergeCell ref="A56:B56"/>
    <mergeCell ref="C56:H56"/>
    <mergeCell ref="I56:N56"/>
    <mergeCell ref="P56:U56"/>
    <mergeCell ref="A57:N57"/>
    <mergeCell ref="P65:U65"/>
    <mergeCell ref="A60:B60"/>
    <mergeCell ref="I60:N60"/>
    <mergeCell ref="P60:U60"/>
    <mergeCell ref="A61:N61"/>
    <mergeCell ref="A63:B63"/>
    <mergeCell ref="I63:N63"/>
    <mergeCell ref="P63:U63"/>
    <mergeCell ref="A1:Q1"/>
    <mergeCell ref="A68:B68"/>
    <mergeCell ref="I68:N68"/>
    <mergeCell ref="P68:U68"/>
    <mergeCell ref="A66:B66"/>
    <mergeCell ref="I66:N66"/>
    <mergeCell ref="P66:U66"/>
    <mergeCell ref="A67:B67"/>
    <mergeCell ref="I67:N67"/>
    <mergeCell ref="P67:U67"/>
    <mergeCell ref="A64:B64"/>
    <mergeCell ref="I64:N64"/>
    <mergeCell ref="P64:U64"/>
    <mergeCell ref="A65:B65"/>
    <mergeCell ref="C65:H65"/>
    <mergeCell ref="I65:N6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82"/>
  <sheetViews>
    <sheetView workbookViewId="0">
      <selection sqref="A1:Q1"/>
    </sheetView>
  </sheetViews>
  <sheetFormatPr defaultRowHeight="12.75" x14ac:dyDescent="0.2"/>
  <cols>
    <col min="1" max="1" width="17.5703125" style="9" customWidth="1"/>
    <col min="2" max="2" width="50.42578125" style="9" customWidth="1"/>
    <col min="3" max="13" width="4.28515625" style="9" customWidth="1"/>
    <col min="14" max="14" width="6.85546875" style="9" customWidth="1"/>
    <col min="15" max="15" width="5.7109375" style="9" customWidth="1"/>
    <col min="16" max="16" width="17.85546875" style="9" customWidth="1"/>
    <col min="17" max="17" width="29.85546875" style="9" bestFit="1" customWidth="1"/>
    <col min="18" max="18" width="8.7109375" style="9" customWidth="1"/>
    <col min="19" max="19" width="15.85546875" style="9" bestFit="1" customWidth="1"/>
    <col min="20" max="20" width="33" style="9" customWidth="1"/>
    <col min="21" max="21" width="17.7109375" style="9" customWidth="1"/>
    <col min="22" max="254" width="9.140625" style="9"/>
    <col min="255" max="255" width="17.5703125" style="9" customWidth="1"/>
    <col min="256" max="256" width="50.42578125" style="9" customWidth="1"/>
    <col min="257" max="267" width="4.28515625" style="9" customWidth="1"/>
    <col min="268" max="269" width="5.7109375" style="9" customWidth="1"/>
    <col min="270" max="270" width="17.85546875" style="9" customWidth="1"/>
    <col min="271" max="271" width="26.85546875" style="9" bestFit="1" customWidth="1"/>
    <col min="272" max="272" width="8.7109375" style="9" customWidth="1"/>
    <col min="273" max="273" width="15.85546875" style="9" bestFit="1" customWidth="1"/>
    <col min="274" max="274" width="33" style="9" customWidth="1"/>
    <col min="275" max="276" width="9.140625" style="9"/>
    <col min="277" max="277" width="17.7109375" style="9" customWidth="1"/>
    <col min="278" max="510" width="9.140625" style="9"/>
    <col min="511" max="511" width="17.5703125" style="9" customWidth="1"/>
    <col min="512" max="512" width="50.42578125" style="9" customWidth="1"/>
    <col min="513" max="523" width="4.28515625" style="9" customWidth="1"/>
    <col min="524" max="525" width="5.7109375" style="9" customWidth="1"/>
    <col min="526" max="526" width="17.85546875" style="9" customWidth="1"/>
    <col min="527" max="527" width="26.85546875" style="9" bestFit="1" customWidth="1"/>
    <col min="528" max="528" width="8.7109375" style="9" customWidth="1"/>
    <col min="529" max="529" width="15.85546875" style="9" bestFit="1" customWidth="1"/>
    <col min="530" max="530" width="33" style="9" customWidth="1"/>
    <col min="531" max="532" width="9.140625" style="9"/>
    <col min="533" max="533" width="17.7109375" style="9" customWidth="1"/>
    <col min="534" max="766" width="9.140625" style="9"/>
    <col min="767" max="767" width="17.5703125" style="9" customWidth="1"/>
    <col min="768" max="768" width="50.42578125" style="9" customWidth="1"/>
    <col min="769" max="779" width="4.28515625" style="9" customWidth="1"/>
    <col min="780" max="781" width="5.7109375" style="9" customWidth="1"/>
    <col min="782" max="782" width="17.85546875" style="9" customWidth="1"/>
    <col min="783" max="783" width="26.85546875" style="9" bestFit="1" customWidth="1"/>
    <col min="784" max="784" width="8.7109375" style="9" customWidth="1"/>
    <col min="785" max="785" width="15.85546875" style="9" bestFit="1" customWidth="1"/>
    <col min="786" max="786" width="33" style="9" customWidth="1"/>
    <col min="787" max="788" width="9.140625" style="9"/>
    <col min="789" max="789" width="17.7109375" style="9" customWidth="1"/>
    <col min="790" max="1022" width="9.140625" style="9"/>
    <col min="1023" max="1023" width="17.5703125" style="9" customWidth="1"/>
    <col min="1024" max="1024" width="50.42578125" style="9" customWidth="1"/>
    <col min="1025" max="1035" width="4.28515625" style="9" customWidth="1"/>
    <col min="1036" max="1037" width="5.7109375" style="9" customWidth="1"/>
    <col min="1038" max="1038" width="17.85546875" style="9" customWidth="1"/>
    <col min="1039" max="1039" width="26.85546875" style="9" bestFit="1" customWidth="1"/>
    <col min="1040" max="1040" width="8.7109375" style="9" customWidth="1"/>
    <col min="1041" max="1041" width="15.85546875" style="9" bestFit="1" customWidth="1"/>
    <col min="1042" max="1042" width="33" style="9" customWidth="1"/>
    <col min="1043" max="1044" width="9.140625" style="9"/>
    <col min="1045" max="1045" width="17.7109375" style="9" customWidth="1"/>
    <col min="1046" max="1278" width="9.140625" style="9"/>
    <col min="1279" max="1279" width="17.5703125" style="9" customWidth="1"/>
    <col min="1280" max="1280" width="50.42578125" style="9" customWidth="1"/>
    <col min="1281" max="1291" width="4.28515625" style="9" customWidth="1"/>
    <col min="1292" max="1293" width="5.7109375" style="9" customWidth="1"/>
    <col min="1294" max="1294" width="17.85546875" style="9" customWidth="1"/>
    <col min="1295" max="1295" width="26.85546875" style="9" bestFit="1" customWidth="1"/>
    <col min="1296" max="1296" width="8.7109375" style="9" customWidth="1"/>
    <col min="1297" max="1297" width="15.85546875" style="9" bestFit="1" customWidth="1"/>
    <col min="1298" max="1298" width="33" style="9" customWidth="1"/>
    <col min="1299" max="1300" width="9.140625" style="9"/>
    <col min="1301" max="1301" width="17.7109375" style="9" customWidth="1"/>
    <col min="1302" max="1534" width="9.140625" style="9"/>
    <col min="1535" max="1535" width="17.5703125" style="9" customWidth="1"/>
    <col min="1536" max="1536" width="50.42578125" style="9" customWidth="1"/>
    <col min="1537" max="1547" width="4.28515625" style="9" customWidth="1"/>
    <col min="1548" max="1549" width="5.7109375" style="9" customWidth="1"/>
    <col min="1550" max="1550" width="17.85546875" style="9" customWidth="1"/>
    <col min="1551" max="1551" width="26.85546875" style="9" bestFit="1" customWidth="1"/>
    <col min="1552" max="1552" width="8.7109375" style="9" customWidth="1"/>
    <col min="1553" max="1553" width="15.85546875" style="9" bestFit="1" customWidth="1"/>
    <col min="1554" max="1554" width="33" style="9" customWidth="1"/>
    <col min="1555" max="1556" width="9.140625" style="9"/>
    <col min="1557" max="1557" width="17.7109375" style="9" customWidth="1"/>
    <col min="1558" max="1790" width="9.140625" style="9"/>
    <col min="1791" max="1791" width="17.5703125" style="9" customWidth="1"/>
    <col min="1792" max="1792" width="50.42578125" style="9" customWidth="1"/>
    <col min="1793" max="1803" width="4.28515625" style="9" customWidth="1"/>
    <col min="1804" max="1805" width="5.7109375" style="9" customWidth="1"/>
    <col min="1806" max="1806" width="17.85546875" style="9" customWidth="1"/>
    <col min="1807" max="1807" width="26.85546875" style="9" bestFit="1" customWidth="1"/>
    <col min="1808" max="1808" width="8.7109375" style="9" customWidth="1"/>
    <col min="1809" max="1809" width="15.85546875" style="9" bestFit="1" customWidth="1"/>
    <col min="1810" max="1810" width="33" style="9" customWidth="1"/>
    <col min="1811" max="1812" width="9.140625" style="9"/>
    <col min="1813" max="1813" width="17.7109375" style="9" customWidth="1"/>
    <col min="1814" max="2046" width="9.140625" style="9"/>
    <col min="2047" max="2047" width="17.5703125" style="9" customWidth="1"/>
    <col min="2048" max="2048" width="50.42578125" style="9" customWidth="1"/>
    <col min="2049" max="2059" width="4.28515625" style="9" customWidth="1"/>
    <col min="2060" max="2061" width="5.7109375" style="9" customWidth="1"/>
    <col min="2062" max="2062" width="17.85546875" style="9" customWidth="1"/>
    <col min="2063" max="2063" width="26.85546875" style="9" bestFit="1" customWidth="1"/>
    <col min="2064" max="2064" width="8.7109375" style="9" customWidth="1"/>
    <col min="2065" max="2065" width="15.85546875" style="9" bestFit="1" customWidth="1"/>
    <col min="2066" max="2066" width="33" style="9" customWidth="1"/>
    <col min="2067" max="2068" width="9.140625" style="9"/>
    <col min="2069" max="2069" width="17.7109375" style="9" customWidth="1"/>
    <col min="2070" max="2302" width="9.140625" style="9"/>
    <col min="2303" max="2303" width="17.5703125" style="9" customWidth="1"/>
    <col min="2304" max="2304" width="50.42578125" style="9" customWidth="1"/>
    <col min="2305" max="2315" width="4.28515625" style="9" customWidth="1"/>
    <col min="2316" max="2317" width="5.7109375" style="9" customWidth="1"/>
    <col min="2318" max="2318" width="17.85546875" style="9" customWidth="1"/>
    <col min="2319" max="2319" width="26.85546875" style="9" bestFit="1" customWidth="1"/>
    <col min="2320" max="2320" width="8.7109375" style="9" customWidth="1"/>
    <col min="2321" max="2321" width="15.85546875" style="9" bestFit="1" customWidth="1"/>
    <col min="2322" max="2322" width="33" style="9" customWidth="1"/>
    <col min="2323" max="2324" width="9.140625" style="9"/>
    <col min="2325" max="2325" width="17.7109375" style="9" customWidth="1"/>
    <col min="2326" max="2558" width="9.140625" style="9"/>
    <col min="2559" max="2559" width="17.5703125" style="9" customWidth="1"/>
    <col min="2560" max="2560" width="50.42578125" style="9" customWidth="1"/>
    <col min="2561" max="2571" width="4.28515625" style="9" customWidth="1"/>
    <col min="2572" max="2573" width="5.7109375" style="9" customWidth="1"/>
    <col min="2574" max="2574" width="17.85546875" style="9" customWidth="1"/>
    <col min="2575" max="2575" width="26.85546875" style="9" bestFit="1" customWidth="1"/>
    <col min="2576" max="2576" width="8.7109375" style="9" customWidth="1"/>
    <col min="2577" max="2577" width="15.85546875" style="9" bestFit="1" customWidth="1"/>
    <col min="2578" max="2578" width="33" style="9" customWidth="1"/>
    <col min="2579" max="2580" width="9.140625" style="9"/>
    <col min="2581" max="2581" width="17.7109375" style="9" customWidth="1"/>
    <col min="2582" max="2814" width="9.140625" style="9"/>
    <col min="2815" max="2815" width="17.5703125" style="9" customWidth="1"/>
    <col min="2816" max="2816" width="50.42578125" style="9" customWidth="1"/>
    <col min="2817" max="2827" width="4.28515625" style="9" customWidth="1"/>
    <col min="2828" max="2829" width="5.7109375" style="9" customWidth="1"/>
    <col min="2830" max="2830" width="17.85546875" style="9" customWidth="1"/>
    <col min="2831" max="2831" width="26.85546875" style="9" bestFit="1" customWidth="1"/>
    <col min="2832" max="2832" width="8.7109375" style="9" customWidth="1"/>
    <col min="2833" max="2833" width="15.85546875" style="9" bestFit="1" customWidth="1"/>
    <col min="2834" max="2834" width="33" style="9" customWidth="1"/>
    <col min="2835" max="2836" width="9.140625" style="9"/>
    <col min="2837" max="2837" width="17.7109375" style="9" customWidth="1"/>
    <col min="2838" max="3070" width="9.140625" style="9"/>
    <col min="3071" max="3071" width="17.5703125" style="9" customWidth="1"/>
    <col min="3072" max="3072" width="50.42578125" style="9" customWidth="1"/>
    <col min="3073" max="3083" width="4.28515625" style="9" customWidth="1"/>
    <col min="3084" max="3085" width="5.7109375" style="9" customWidth="1"/>
    <col min="3086" max="3086" width="17.85546875" style="9" customWidth="1"/>
    <col min="3087" max="3087" width="26.85546875" style="9" bestFit="1" customWidth="1"/>
    <col min="3088" max="3088" width="8.7109375" style="9" customWidth="1"/>
    <col min="3089" max="3089" width="15.85546875" style="9" bestFit="1" customWidth="1"/>
    <col min="3090" max="3090" width="33" style="9" customWidth="1"/>
    <col min="3091" max="3092" width="9.140625" style="9"/>
    <col min="3093" max="3093" width="17.7109375" style="9" customWidth="1"/>
    <col min="3094" max="3326" width="9.140625" style="9"/>
    <col min="3327" max="3327" width="17.5703125" style="9" customWidth="1"/>
    <col min="3328" max="3328" width="50.42578125" style="9" customWidth="1"/>
    <col min="3329" max="3339" width="4.28515625" style="9" customWidth="1"/>
    <col min="3340" max="3341" width="5.7109375" style="9" customWidth="1"/>
    <col min="3342" max="3342" width="17.85546875" style="9" customWidth="1"/>
    <col min="3343" max="3343" width="26.85546875" style="9" bestFit="1" customWidth="1"/>
    <col min="3344" max="3344" width="8.7109375" style="9" customWidth="1"/>
    <col min="3345" max="3345" width="15.85546875" style="9" bestFit="1" customWidth="1"/>
    <col min="3346" max="3346" width="33" style="9" customWidth="1"/>
    <col min="3347" max="3348" width="9.140625" style="9"/>
    <col min="3349" max="3349" width="17.7109375" style="9" customWidth="1"/>
    <col min="3350" max="3582" width="9.140625" style="9"/>
    <col min="3583" max="3583" width="17.5703125" style="9" customWidth="1"/>
    <col min="3584" max="3584" width="50.42578125" style="9" customWidth="1"/>
    <col min="3585" max="3595" width="4.28515625" style="9" customWidth="1"/>
    <col min="3596" max="3597" width="5.7109375" style="9" customWidth="1"/>
    <col min="3598" max="3598" width="17.85546875" style="9" customWidth="1"/>
    <col min="3599" max="3599" width="26.85546875" style="9" bestFit="1" customWidth="1"/>
    <col min="3600" max="3600" width="8.7109375" style="9" customWidth="1"/>
    <col min="3601" max="3601" width="15.85546875" style="9" bestFit="1" customWidth="1"/>
    <col min="3602" max="3602" width="33" style="9" customWidth="1"/>
    <col min="3603" max="3604" width="9.140625" style="9"/>
    <col min="3605" max="3605" width="17.7109375" style="9" customWidth="1"/>
    <col min="3606" max="3838" width="9.140625" style="9"/>
    <col min="3839" max="3839" width="17.5703125" style="9" customWidth="1"/>
    <col min="3840" max="3840" width="50.42578125" style="9" customWidth="1"/>
    <col min="3841" max="3851" width="4.28515625" style="9" customWidth="1"/>
    <col min="3852" max="3853" width="5.7109375" style="9" customWidth="1"/>
    <col min="3854" max="3854" width="17.85546875" style="9" customWidth="1"/>
    <col min="3855" max="3855" width="26.85546875" style="9" bestFit="1" customWidth="1"/>
    <col min="3856" max="3856" width="8.7109375" style="9" customWidth="1"/>
    <col min="3857" max="3857" width="15.85546875" style="9" bestFit="1" customWidth="1"/>
    <col min="3858" max="3858" width="33" style="9" customWidth="1"/>
    <col min="3859" max="3860" width="9.140625" style="9"/>
    <col min="3861" max="3861" width="17.7109375" style="9" customWidth="1"/>
    <col min="3862" max="4094" width="9.140625" style="9"/>
    <col min="4095" max="4095" width="17.5703125" style="9" customWidth="1"/>
    <col min="4096" max="4096" width="50.42578125" style="9" customWidth="1"/>
    <col min="4097" max="4107" width="4.28515625" style="9" customWidth="1"/>
    <col min="4108" max="4109" width="5.7109375" style="9" customWidth="1"/>
    <col min="4110" max="4110" width="17.85546875" style="9" customWidth="1"/>
    <col min="4111" max="4111" width="26.85546875" style="9" bestFit="1" customWidth="1"/>
    <col min="4112" max="4112" width="8.7109375" style="9" customWidth="1"/>
    <col min="4113" max="4113" width="15.85546875" style="9" bestFit="1" customWidth="1"/>
    <col min="4114" max="4114" width="33" style="9" customWidth="1"/>
    <col min="4115" max="4116" width="9.140625" style="9"/>
    <col min="4117" max="4117" width="17.7109375" style="9" customWidth="1"/>
    <col min="4118" max="4350" width="9.140625" style="9"/>
    <col min="4351" max="4351" width="17.5703125" style="9" customWidth="1"/>
    <col min="4352" max="4352" width="50.42578125" style="9" customWidth="1"/>
    <col min="4353" max="4363" width="4.28515625" style="9" customWidth="1"/>
    <col min="4364" max="4365" width="5.7109375" style="9" customWidth="1"/>
    <col min="4366" max="4366" width="17.85546875" style="9" customWidth="1"/>
    <col min="4367" max="4367" width="26.85546875" style="9" bestFit="1" customWidth="1"/>
    <col min="4368" max="4368" width="8.7109375" style="9" customWidth="1"/>
    <col min="4369" max="4369" width="15.85546875" style="9" bestFit="1" customWidth="1"/>
    <col min="4370" max="4370" width="33" style="9" customWidth="1"/>
    <col min="4371" max="4372" width="9.140625" style="9"/>
    <col min="4373" max="4373" width="17.7109375" style="9" customWidth="1"/>
    <col min="4374" max="4606" width="9.140625" style="9"/>
    <col min="4607" max="4607" width="17.5703125" style="9" customWidth="1"/>
    <col min="4608" max="4608" width="50.42578125" style="9" customWidth="1"/>
    <col min="4609" max="4619" width="4.28515625" style="9" customWidth="1"/>
    <col min="4620" max="4621" width="5.7109375" style="9" customWidth="1"/>
    <col min="4622" max="4622" width="17.85546875" style="9" customWidth="1"/>
    <col min="4623" max="4623" width="26.85546875" style="9" bestFit="1" customWidth="1"/>
    <col min="4624" max="4624" width="8.7109375" style="9" customWidth="1"/>
    <col min="4625" max="4625" width="15.85546875" style="9" bestFit="1" customWidth="1"/>
    <col min="4626" max="4626" width="33" style="9" customWidth="1"/>
    <col min="4627" max="4628" width="9.140625" style="9"/>
    <col min="4629" max="4629" width="17.7109375" style="9" customWidth="1"/>
    <col min="4630" max="4862" width="9.140625" style="9"/>
    <col min="4863" max="4863" width="17.5703125" style="9" customWidth="1"/>
    <col min="4864" max="4864" width="50.42578125" style="9" customWidth="1"/>
    <col min="4865" max="4875" width="4.28515625" style="9" customWidth="1"/>
    <col min="4876" max="4877" width="5.7109375" style="9" customWidth="1"/>
    <col min="4878" max="4878" width="17.85546875" style="9" customWidth="1"/>
    <col min="4879" max="4879" width="26.85546875" style="9" bestFit="1" customWidth="1"/>
    <col min="4880" max="4880" width="8.7109375" style="9" customWidth="1"/>
    <col min="4881" max="4881" width="15.85546875" style="9" bestFit="1" customWidth="1"/>
    <col min="4882" max="4882" width="33" style="9" customWidth="1"/>
    <col min="4883" max="4884" width="9.140625" style="9"/>
    <col min="4885" max="4885" width="17.7109375" style="9" customWidth="1"/>
    <col min="4886" max="5118" width="9.140625" style="9"/>
    <col min="5119" max="5119" width="17.5703125" style="9" customWidth="1"/>
    <col min="5120" max="5120" width="50.42578125" style="9" customWidth="1"/>
    <col min="5121" max="5131" width="4.28515625" style="9" customWidth="1"/>
    <col min="5132" max="5133" width="5.7109375" style="9" customWidth="1"/>
    <col min="5134" max="5134" width="17.85546875" style="9" customWidth="1"/>
    <col min="5135" max="5135" width="26.85546875" style="9" bestFit="1" customWidth="1"/>
    <col min="5136" max="5136" width="8.7109375" style="9" customWidth="1"/>
    <col min="5137" max="5137" width="15.85546875" style="9" bestFit="1" customWidth="1"/>
    <col min="5138" max="5138" width="33" style="9" customWidth="1"/>
    <col min="5139" max="5140" width="9.140625" style="9"/>
    <col min="5141" max="5141" width="17.7109375" style="9" customWidth="1"/>
    <col min="5142" max="5374" width="9.140625" style="9"/>
    <col min="5375" max="5375" width="17.5703125" style="9" customWidth="1"/>
    <col min="5376" max="5376" width="50.42578125" style="9" customWidth="1"/>
    <col min="5377" max="5387" width="4.28515625" style="9" customWidth="1"/>
    <col min="5388" max="5389" width="5.7109375" style="9" customWidth="1"/>
    <col min="5390" max="5390" width="17.85546875" style="9" customWidth="1"/>
    <col min="5391" max="5391" width="26.85546875" style="9" bestFit="1" customWidth="1"/>
    <col min="5392" max="5392" width="8.7109375" style="9" customWidth="1"/>
    <col min="5393" max="5393" width="15.85546875" style="9" bestFit="1" customWidth="1"/>
    <col min="5394" max="5394" width="33" style="9" customWidth="1"/>
    <col min="5395" max="5396" width="9.140625" style="9"/>
    <col min="5397" max="5397" width="17.7109375" style="9" customWidth="1"/>
    <col min="5398" max="5630" width="9.140625" style="9"/>
    <col min="5631" max="5631" width="17.5703125" style="9" customWidth="1"/>
    <col min="5632" max="5632" width="50.42578125" style="9" customWidth="1"/>
    <col min="5633" max="5643" width="4.28515625" style="9" customWidth="1"/>
    <col min="5644" max="5645" width="5.7109375" style="9" customWidth="1"/>
    <col min="5646" max="5646" width="17.85546875" style="9" customWidth="1"/>
    <col min="5647" max="5647" width="26.85546875" style="9" bestFit="1" customWidth="1"/>
    <col min="5648" max="5648" width="8.7109375" style="9" customWidth="1"/>
    <col min="5649" max="5649" width="15.85546875" style="9" bestFit="1" customWidth="1"/>
    <col min="5650" max="5650" width="33" style="9" customWidth="1"/>
    <col min="5651" max="5652" width="9.140625" style="9"/>
    <col min="5653" max="5653" width="17.7109375" style="9" customWidth="1"/>
    <col min="5654" max="5886" width="9.140625" style="9"/>
    <col min="5887" max="5887" width="17.5703125" style="9" customWidth="1"/>
    <col min="5888" max="5888" width="50.42578125" style="9" customWidth="1"/>
    <col min="5889" max="5899" width="4.28515625" style="9" customWidth="1"/>
    <col min="5900" max="5901" width="5.7109375" style="9" customWidth="1"/>
    <col min="5902" max="5902" width="17.85546875" style="9" customWidth="1"/>
    <col min="5903" max="5903" width="26.85546875" style="9" bestFit="1" customWidth="1"/>
    <col min="5904" max="5904" width="8.7109375" style="9" customWidth="1"/>
    <col min="5905" max="5905" width="15.85546875" style="9" bestFit="1" customWidth="1"/>
    <col min="5906" max="5906" width="33" style="9" customWidth="1"/>
    <col min="5907" max="5908" width="9.140625" style="9"/>
    <col min="5909" max="5909" width="17.7109375" style="9" customWidth="1"/>
    <col min="5910" max="6142" width="9.140625" style="9"/>
    <col min="6143" max="6143" width="17.5703125" style="9" customWidth="1"/>
    <col min="6144" max="6144" width="50.42578125" style="9" customWidth="1"/>
    <col min="6145" max="6155" width="4.28515625" style="9" customWidth="1"/>
    <col min="6156" max="6157" width="5.7109375" style="9" customWidth="1"/>
    <col min="6158" max="6158" width="17.85546875" style="9" customWidth="1"/>
    <col min="6159" max="6159" width="26.85546875" style="9" bestFit="1" customWidth="1"/>
    <col min="6160" max="6160" width="8.7109375" style="9" customWidth="1"/>
    <col min="6161" max="6161" width="15.85546875" style="9" bestFit="1" customWidth="1"/>
    <col min="6162" max="6162" width="33" style="9" customWidth="1"/>
    <col min="6163" max="6164" width="9.140625" style="9"/>
    <col min="6165" max="6165" width="17.7109375" style="9" customWidth="1"/>
    <col min="6166" max="6398" width="9.140625" style="9"/>
    <col min="6399" max="6399" width="17.5703125" style="9" customWidth="1"/>
    <col min="6400" max="6400" width="50.42578125" style="9" customWidth="1"/>
    <col min="6401" max="6411" width="4.28515625" style="9" customWidth="1"/>
    <col min="6412" max="6413" width="5.7109375" style="9" customWidth="1"/>
    <col min="6414" max="6414" width="17.85546875" style="9" customWidth="1"/>
    <col min="6415" max="6415" width="26.85546875" style="9" bestFit="1" customWidth="1"/>
    <col min="6416" max="6416" width="8.7109375" style="9" customWidth="1"/>
    <col min="6417" max="6417" width="15.85546875" style="9" bestFit="1" customWidth="1"/>
    <col min="6418" max="6418" width="33" style="9" customWidth="1"/>
    <col min="6419" max="6420" width="9.140625" style="9"/>
    <col min="6421" max="6421" width="17.7109375" style="9" customWidth="1"/>
    <col min="6422" max="6654" width="9.140625" style="9"/>
    <col min="6655" max="6655" width="17.5703125" style="9" customWidth="1"/>
    <col min="6656" max="6656" width="50.42578125" style="9" customWidth="1"/>
    <col min="6657" max="6667" width="4.28515625" style="9" customWidth="1"/>
    <col min="6668" max="6669" width="5.7109375" style="9" customWidth="1"/>
    <col min="6670" max="6670" width="17.85546875" style="9" customWidth="1"/>
    <col min="6671" max="6671" width="26.85546875" style="9" bestFit="1" customWidth="1"/>
    <col min="6672" max="6672" width="8.7109375" style="9" customWidth="1"/>
    <col min="6673" max="6673" width="15.85546875" style="9" bestFit="1" customWidth="1"/>
    <col min="6674" max="6674" width="33" style="9" customWidth="1"/>
    <col min="6675" max="6676" width="9.140625" style="9"/>
    <col min="6677" max="6677" width="17.7109375" style="9" customWidth="1"/>
    <col min="6678" max="6910" width="9.140625" style="9"/>
    <col min="6911" max="6911" width="17.5703125" style="9" customWidth="1"/>
    <col min="6912" max="6912" width="50.42578125" style="9" customWidth="1"/>
    <col min="6913" max="6923" width="4.28515625" style="9" customWidth="1"/>
    <col min="6924" max="6925" width="5.7109375" style="9" customWidth="1"/>
    <col min="6926" max="6926" width="17.85546875" style="9" customWidth="1"/>
    <col min="6927" max="6927" width="26.85546875" style="9" bestFit="1" customWidth="1"/>
    <col min="6928" max="6928" width="8.7109375" style="9" customWidth="1"/>
    <col min="6929" max="6929" width="15.85546875" style="9" bestFit="1" customWidth="1"/>
    <col min="6930" max="6930" width="33" style="9" customWidth="1"/>
    <col min="6931" max="6932" width="9.140625" style="9"/>
    <col min="6933" max="6933" width="17.7109375" style="9" customWidth="1"/>
    <col min="6934" max="7166" width="9.140625" style="9"/>
    <col min="7167" max="7167" width="17.5703125" style="9" customWidth="1"/>
    <col min="7168" max="7168" width="50.42578125" style="9" customWidth="1"/>
    <col min="7169" max="7179" width="4.28515625" style="9" customWidth="1"/>
    <col min="7180" max="7181" width="5.7109375" style="9" customWidth="1"/>
    <col min="7182" max="7182" width="17.85546875" style="9" customWidth="1"/>
    <col min="7183" max="7183" width="26.85546875" style="9" bestFit="1" customWidth="1"/>
    <col min="7184" max="7184" width="8.7109375" style="9" customWidth="1"/>
    <col min="7185" max="7185" width="15.85546875" style="9" bestFit="1" customWidth="1"/>
    <col min="7186" max="7186" width="33" style="9" customWidth="1"/>
    <col min="7187" max="7188" width="9.140625" style="9"/>
    <col min="7189" max="7189" width="17.7109375" style="9" customWidth="1"/>
    <col min="7190" max="7422" width="9.140625" style="9"/>
    <col min="7423" max="7423" width="17.5703125" style="9" customWidth="1"/>
    <col min="7424" max="7424" width="50.42578125" style="9" customWidth="1"/>
    <col min="7425" max="7435" width="4.28515625" style="9" customWidth="1"/>
    <col min="7436" max="7437" width="5.7109375" style="9" customWidth="1"/>
    <col min="7438" max="7438" width="17.85546875" style="9" customWidth="1"/>
    <col min="7439" max="7439" width="26.85546875" style="9" bestFit="1" customWidth="1"/>
    <col min="7440" max="7440" width="8.7109375" style="9" customWidth="1"/>
    <col min="7441" max="7441" width="15.85546875" style="9" bestFit="1" customWidth="1"/>
    <col min="7442" max="7442" width="33" style="9" customWidth="1"/>
    <col min="7443" max="7444" width="9.140625" style="9"/>
    <col min="7445" max="7445" width="17.7109375" style="9" customWidth="1"/>
    <col min="7446" max="7678" width="9.140625" style="9"/>
    <col min="7679" max="7679" width="17.5703125" style="9" customWidth="1"/>
    <col min="7680" max="7680" width="50.42578125" style="9" customWidth="1"/>
    <col min="7681" max="7691" width="4.28515625" style="9" customWidth="1"/>
    <col min="7692" max="7693" width="5.7109375" style="9" customWidth="1"/>
    <col min="7694" max="7694" width="17.85546875" style="9" customWidth="1"/>
    <col min="7695" max="7695" width="26.85546875" style="9" bestFit="1" customWidth="1"/>
    <col min="7696" max="7696" width="8.7109375" style="9" customWidth="1"/>
    <col min="7697" max="7697" width="15.85546875" style="9" bestFit="1" customWidth="1"/>
    <col min="7698" max="7698" width="33" style="9" customWidth="1"/>
    <col min="7699" max="7700" width="9.140625" style="9"/>
    <col min="7701" max="7701" width="17.7109375" style="9" customWidth="1"/>
    <col min="7702" max="7934" width="9.140625" style="9"/>
    <col min="7935" max="7935" width="17.5703125" style="9" customWidth="1"/>
    <col min="7936" max="7936" width="50.42578125" style="9" customWidth="1"/>
    <col min="7937" max="7947" width="4.28515625" style="9" customWidth="1"/>
    <col min="7948" max="7949" width="5.7109375" style="9" customWidth="1"/>
    <col min="7950" max="7950" width="17.85546875" style="9" customWidth="1"/>
    <col min="7951" max="7951" width="26.85546875" style="9" bestFit="1" customWidth="1"/>
    <col min="7952" max="7952" width="8.7109375" style="9" customWidth="1"/>
    <col min="7953" max="7953" width="15.85546875" style="9" bestFit="1" customWidth="1"/>
    <col min="7954" max="7954" width="33" style="9" customWidth="1"/>
    <col min="7955" max="7956" width="9.140625" style="9"/>
    <col min="7957" max="7957" width="17.7109375" style="9" customWidth="1"/>
    <col min="7958" max="8190" width="9.140625" style="9"/>
    <col min="8191" max="8191" width="17.5703125" style="9" customWidth="1"/>
    <col min="8192" max="8192" width="50.42578125" style="9" customWidth="1"/>
    <col min="8193" max="8203" width="4.28515625" style="9" customWidth="1"/>
    <col min="8204" max="8205" width="5.7109375" style="9" customWidth="1"/>
    <col min="8206" max="8206" width="17.85546875" style="9" customWidth="1"/>
    <col min="8207" max="8207" width="26.85546875" style="9" bestFit="1" customWidth="1"/>
    <col min="8208" max="8208" width="8.7109375" style="9" customWidth="1"/>
    <col min="8209" max="8209" width="15.85546875" style="9" bestFit="1" customWidth="1"/>
    <col min="8210" max="8210" width="33" style="9" customWidth="1"/>
    <col min="8211" max="8212" width="9.140625" style="9"/>
    <col min="8213" max="8213" width="17.7109375" style="9" customWidth="1"/>
    <col min="8214" max="8446" width="9.140625" style="9"/>
    <col min="8447" max="8447" width="17.5703125" style="9" customWidth="1"/>
    <col min="8448" max="8448" width="50.42578125" style="9" customWidth="1"/>
    <col min="8449" max="8459" width="4.28515625" style="9" customWidth="1"/>
    <col min="8460" max="8461" width="5.7109375" style="9" customWidth="1"/>
    <col min="8462" max="8462" width="17.85546875" style="9" customWidth="1"/>
    <col min="8463" max="8463" width="26.85546875" style="9" bestFit="1" customWidth="1"/>
    <col min="8464" max="8464" width="8.7109375" style="9" customWidth="1"/>
    <col min="8465" max="8465" width="15.85546875" style="9" bestFit="1" customWidth="1"/>
    <col min="8466" max="8466" width="33" style="9" customWidth="1"/>
    <col min="8467" max="8468" width="9.140625" style="9"/>
    <col min="8469" max="8469" width="17.7109375" style="9" customWidth="1"/>
    <col min="8470" max="8702" width="9.140625" style="9"/>
    <col min="8703" max="8703" width="17.5703125" style="9" customWidth="1"/>
    <col min="8704" max="8704" width="50.42578125" style="9" customWidth="1"/>
    <col min="8705" max="8715" width="4.28515625" style="9" customWidth="1"/>
    <col min="8716" max="8717" width="5.7109375" style="9" customWidth="1"/>
    <col min="8718" max="8718" width="17.85546875" style="9" customWidth="1"/>
    <col min="8719" max="8719" width="26.85546875" style="9" bestFit="1" customWidth="1"/>
    <col min="8720" max="8720" width="8.7109375" style="9" customWidth="1"/>
    <col min="8721" max="8721" width="15.85546875" style="9" bestFit="1" customWidth="1"/>
    <col min="8722" max="8722" width="33" style="9" customWidth="1"/>
    <col min="8723" max="8724" width="9.140625" style="9"/>
    <col min="8725" max="8725" width="17.7109375" style="9" customWidth="1"/>
    <col min="8726" max="8958" width="9.140625" style="9"/>
    <col min="8959" max="8959" width="17.5703125" style="9" customWidth="1"/>
    <col min="8960" max="8960" width="50.42578125" style="9" customWidth="1"/>
    <col min="8961" max="8971" width="4.28515625" style="9" customWidth="1"/>
    <col min="8972" max="8973" width="5.7109375" style="9" customWidth="1"/>
    <col min="8974" max="8974" width="17.85546875" style="9" customWidth="1"/>
    <col min="8975" max="8975" width="26.85546875" style="9" bestFit="1" customWidth="1"/>
    <col min="8976" max="8976" width="8.7109375" style="9" customWidth="1"/>
    <col min="8977" max="8977" width="15.85546875" style="9" bestFit="1" customWidth="1"/>
    <col min="8978" max="8978" width="33" style="9" customWidth="1"/>
    <col min="8979" max="8980" width="9.140625" style="9"/>
    <col min="8981" max="8981" width="17.7109375" style="9" customWidth="1"/>
    <col min="8982" max="9214" width="9.140625" style="9"/>
    <col min="9215" max="9215" width="17.5703125" style="9" customWidth="1"/>
    <col min="9216" max="9216" width="50.42578125" style="9" customWidth="1"/>
    <col min="9217" max="9227" width="4.28515625" style="9" customWidth="1"/>
    <col min="9228" max="9229" width="5.7109375" style="9" customWidth="1"/>
    <col min="9230" max="9230" width="17.85546875" style="9" customWidth="1"/>
    <col min="9231" max="9231" width="26.85546875" style="9" bestFit="1" customWidth="1"/>
    <col min="9232" max="9232" width="8.7109375" style="9" customWidth="1"/>
    <col min="9233" max="9233" width="15.85546875" style="9" bestFit="1" customWidth="1"/>
    <col min="9234" max="9234" width="33" style="9" customWidth="1"/>
    <col min="9235" max="9236" width="9.140625" style="9"/>
    <col min="9237" max="9237" width="17.7109375" style="9" customWidth="1"/>
    <col min="9238" max="9470" width="9.140625" style="9"/>
    <col min="9471" max="9471" width="17.5703125" style="9" customWidth="1"/>
    <col min="9472" max="9472" width="50.42578125" style="9" customWidth="1"/>
    <col min="9473" max="9483" width="4.28515625" style="9" customWidth="1"/>
    <col min="9484" max="9485" width="5.7109375" style="9" customWidth="1"/>
    <col min="9486" max="9486" width="17.85546875" style="9" customWidth="1"/>
    <col min="9487" max="9487" width="26.85546875" style="9" bestFit="1" customWidth="1"/>
    <col min="9488" max="9488" width="8.7109375" style="9" customWidth="1"/>
    <col min="9489" max="9489" width="15.85546875" style="9" bestFit="1" customWidth="1"/>
    <col min="9490" max="9490" width="33" style="9" customWidth="1"/>
    <col min="9491" max="9492" width="9.140625" style="9"/>
    <col min="9493" max="9493" width="17.7109375" style="9" customWidth="1"/>
    <col min="9494" max="9726" width="9.140625" style="9"/>
    <col min="9727" max="9727" width="17.5703125" style="9" customWidth="1"/>
    <col min="9728" max="9728" width="50.42578125" style="9" customWidth="1"/>
    <col min="9729" max="9739" width="4.28515625" style="9" customWidth="1"/>
    <col min="9740" max="9741" width="5.7109375" style="9" customWidth="1"/>
    <col min="9742" max="9742" width="17.85546875" style="9" customWidth="1"/>
    <col min="9743" max="9743" width="26.85546875" style="9" bestFit="1" customWidth="1"/>
    <col min="9744" max="9744" width="8.7109375" style="9" customWidth="1"/>
    <col min="9745" max="9745" width="15.85546875" style="9" bestFit="1" customWidth="1"/>
    <col min="9746" max="9746" width="33" style="9" customWidth="1"/>
    <col min="9747" max="9748" width="9.140625" style="9"/>
    <col min="9749" max="9749" width="17.7109375" style="9" customWidth="1"/>
    <col min="9750" max="9982" width="9.140625" style="9"/>
    <col min="9983" max="9983" width="17.5703125" style="9" customWidth="1"/>
    <col min="9984" max="9984" width="50.42578125" style="9" customWidth="1"/>
    <col min="9985" max="9995" width="4.28515625" style="9" customWidth="1"/>
    <col min="9996" max="9997" width="5.7109375" style="9" customWidth="1"/>
    <col min="9998" max="9998" width="17.85546875" style="9" customWidth="1"/>
    <col min="9999" max="9999" width="26.85546875" style="9" bestFit="1" customWidth="1"/>
    <col min="10000" max="10000" width="8.7109375" style="9" customWidth="1"/>
    <col min="10001" max="10001" width="15.85546875" style="9" bestFit="1" customWidth="1"/>
    <col min="10002" max="10002" width="33" style="9" customWidth="1"/>
    <col min="10003" max="10004" width="9.140625" style="9"/>
    <col min="10005" max="10005" width="17.7109375" style="9" customWidth="1"/>
    <col min="10006" max="10238" width="9.140625" style="9"/>
    <col min="10239" max="10239" width="17.5703125" style="9" customWidth="1"/>
    <col min="10240" max="10240" width="50.42578125" style="9" customWidth="1"/>
    <col min="10241" max="10251" width="4.28515625" style="9" customWidth="1"/>
    <col min="10252" max="10253" width="5.7109375" style="9" customWidth="1"/>
    <col min="10254" max="10254" width="17.85546875" style="9" customWidth="1"/>
    <col min="10255" max="10255" width="26.85546875" style="9" bestFit="1" customWidth="1"/>
    <col min="10256" max="10256" width="8.7109375" style="9" customWidth="1"/>
    <col min="10257" max="10257" width="15.85546875" style="9" bestFit="1" customWidth="1"/>
    <col min="10258" max="10258" width="33" style="9" customWidth="1"/>
    <col min="10259" max="10260" width="9.140625" style="9"/>
    <col min="10261" max="10261" width="17.7109375" style="9" customWidth="1"/>
    <col min="10262" max="10494" width="9.140625" style="9"/>
    <col min="10495" max="10495" width="17.5703125" style="9" customWidth="1"/>
    <col min="10496" max="10496" width="50.42578125" style="9" customWidth="1"/>
    <col min="10497" max="10507" width="4.28515625" style="9" customWidth="1"/>
    <col min="10508" max="10509" width="5.7109375" style="9" customWidth="1"/>
    <col min="10510" max="10510" width="17.85546875" style="9" customWidth="1"/>
    <col min="10511" max="10511" width="26.85546875" style="9" bestFit="1" customWidth="1"/>
    <col min="10512" max="10512" width="8.7109375" style="9" customWidth="1"/>
    <col min="10513" max="10513" width="15.85546875" style="9" bestFit="1" customWidth="1"/>
    <col min="10514" max="10514" width="33" style="9" customWidth="1"/>
    <col min="10515" max="10516" width="9.140625" style="9"/>
    <col min="10517" max="10517" width="17.7109375" style="9" customWidth="1"/>
    <col min="10518" max="10750" width="9.140625" style="9"/>
    <col min="10751" max="10751" width="17.5703125" style="9" customWidth="1"/>
    <col min="10752" max="10752" width="50.42578125" style="9" customWidth="1"/>
    <col min="10753" max="10763" width="4.28515625" style="9" customWidth="1"/>
    <col min="10764" max="10765" width="5.7109375" style="9" customWidth="1"/>
    <col min="10766" max="10766" width="17.85546875" style="9" customWidth="1"/>
    <col min="10767" max="10767" width="26.85546875" style="9" bestFit="1" customWidth="1"/>
    <col min="10768" max="10768" width="8.7109375" style="9" customWidth="1"/>
    <col min="10769" max="10769" width="15.85546875" style="9" bestFit="1" customWidth="1"/>
    <col min="10770" max="10770" width="33" style="9" customWidth="1"/>
    <col min="10771" max="10772" width="9.140625" style="9"/>
    <col min="10773" max="10773" width="17.7109375" style="9" customWidth="1"/>
    <col min="10774" max="11006" width="9.140625" style="9"/>
    <col min="11007" max="11007" width="17.5703125" style="9" customWidth="1"/>
    <col min="11008" max="11008" width="50.42578125" style="9" customWidth="1"/>
    <col min="11009" max="11019" width="4.28515625" style="9" customWidth="1"/>
    <col min="11020" max="11021" width="5.7109375" style="9" customWidth="1"/>
    <col min="11022" max="11022" width="17.85546875" style="9" customWidth="1"/>
    <col min="11023" max="11023" width="26.85546875" style="9" bestFit="1" customWidth="1"/>
    <col min="11024" max="11024" width="8.7109375" style="9" customWidth="1"/>
    <col min="11025" max="11025" width="15.85546875" style="9" bestFit="1" customWidth="1"/>
    <col min="11026" max="11026" width="33" style="9" customWidth="1"/>
    <col min="11027" max="11028" width="9.140625" style="9"/>
    <col min="11029" max="11029" width="17.7109375" style="9" customWidth="1"/>
    <col min="11030" max="11262" width="9.140625" style="9"/>
    <col min="11263" max="11263" width="17.5703125" style="9" customWidth="1"/>
    <col min="11264" max="11264" width="50.42578125" style="9" customWidth="1"/>
    <col min="11265" max="11275" width="4.28515625" style="9" customWidth="1"/>
    <col min="11276" max="11277" width="5.7109375" style="9" customWidth="1"/>
    <col min="11278" max="11278" width="17.85546875" style="9" customWidth="1"/>
    <col min="11279" max="11279" width="26.85546875" style="9" bestFit="1" customWidth="1"/>
    <col min="11280" max="11280" width="8.7109375" style="9" customWidth="1"/>
    <col min="11281" max="11281" width="15.85546875" style="9" bestFit="1" customWidth="1"/>
    <col min="11282" max="11282" width="33" style="9" customWidth="1"/>
    <col min="11283" max="11284" width="9.140625" style="9"/>
    <col min="11285" max="11285" width="17.7109375" style="9" customWidth="1"/>
    <col min="11286" max="11518" width="9.140625" style="9"/>
    <col min="11519" max="11519" width="17.5703125" style="9" customWidth="1"/>
    <col min="11520" max="11520" width="50.42578125" style="9" customWidth="1"/>
    <col min="11521" max="11531" width="4.28515625" style="9" customWidth="1"/>
    <col min="11532" max="11533" width="5.7109375" style="9" customWidth="1"/>
    <col min="11534" max="11534" width="17.85546875" style="9" customWidth="1"/>
    <col min="11535" max="11535" width="26.85546875" style="9" bestFit="1" customWidth="1"/>
    <col min="11536" max="11536" width="8.7109375" style="9" customWidth="1"/>
    <col min="11537" max="11537" width="15.85546875" style="9" bestFit="1" customWidth="1"/>
    <col min="11538" max="11538" width="33" style="9" customWidth="1"/>
    <col min="11539" max="11540" width="9.140625" style="9"/>
    <col min="11541" max="11541" width="17.7109375" style="9" customWidth="1"/>
    <col min="11542" max="11774" width="9.140625" style="9"/>
    <col min="11775" max="11775" width="17.5703125" style="9" customWidth="1"/>
    <col min="11776" max="11776" width="50.42578125" style="9" customWidth="1"/>
    <col min="11777" max="11787" width="4.28515625" style="9" customWidth="1"/>
    <col min="11788" max="11789" width="5.7109375" style="9" customWidth="1"/>
    <col min="11790" max="11790" width="17.85546875" style="9" customWidth="1"/>
    <col min="11791" max="11791" width="26.85546875" style="9" bestFit="1" customWidth="1"/>
    <col min="11792" max="11792" width="8.7109375" style="9" customWidth="1"/>
    <col min="11793" max="11793" width="15.85546875" style="9" bestFit="1" customWidth="1"/>
    <col min="11794" max="11794" width="33" style="9" customWidth="1"/>
    <col min="11795" max="11796" width="9.140625" style="9"/>
    <col min="11797" max="11797" width="17.7109375" style="9" customWidth="1"/>
    <col min="11798" max="12030" width="9.140625" style="9"/>
    <col min="12031" max="12031" width="17.5703125" style="9" customWidth="1"/>
    <col min="12032" max="12032" width="50.42578125" style="9" customWidth="1"/>
    <col min="12033" max="12043" width="4.28515625" style="9" customWidth="1"/>
    <col min="12044" max="12045" width="5.7109375" style="9" customWidth="1"/>
    <col min="12046" max="12046" width="17.85546875" style="9" customWidth="1"/>
    <col min="12047" max="12047" width="26.85546875" style="9" bestFit="1" customWidth="1"/>
    <col min="12048" max="12048" width="8.7109375" style="9" customWidth="1"/>
    <col min="12049" max="12049" width="15.85546875" style="9" bestFit="1" customWidth="1"/>
    <col min="12050" max="12050" width="33" style="9" customWidth="1"/>
    <col min="12051" max="12052" width="9.140625" style="9"/>
    <col min="12053" max="12053" width="17.7109375" style="9" customWidth="1"/>
    <col min="12054" max="12286" width="9.140625" style="9"/>
    <col min="12287" max="12287" width="17.5703125" style="9" customWidth="1"/>
    <col min="12288" max="12288" width="50.42578125" style="9" customWidth="1"/>
    <col min="12289" max="12299" width="4.28515625" style="9" customWidth="1"/>
    <col min="12300" max="12301" width="5.7109375" style="9" customWidth="1"/>
    <col min="12302" max="12302" width="17.85546875" style="9" customWidth="1"/>
    <col min="12303" max="12303" width="26.85546875" style="9" bestFit="1" customWidth="1"/>
    <col min="12304" max="12304" width="8.7109375" style="9" customWidth="1"/>
    <col min="12305" max="12305" width="15.85546875" style="9" bestFit="1" customWidth="1"/>
    <col min="12306" max="12306" width="33" style="9" customWidth="1"/>
    <col min="12307" max="12308" width="9.140625" style="9"/>
    <col min="12309" max="12309" width="17.7109375" style="9" customWidth="1"/>
    <col min="12310" max="12542" width="9.140625" style="9"/>
    <col min="12543" max="12543" width="17.5703125" style="9" customWidth="1"/>
    <col min="12544" max="12544" width="50.42578125" style="9" customWidth="1"/>
    <col min="12545" max="12555" width="4.28515625" style="9" customWidth="1"/>
    <col min="12556" max="12557" width="5.7109375" style="9" customWidth="1"/>
    <col min="12558" max="12558" width="17.85546875" style="9" customWidth="1"/>
    <col min="12559" max="12559" width="26.85546875" style="9" bestFit="1" customWidth="1"/>
    <col min="12560" max="12560" width="8.7109375" style="9" customWidth="1"/>
    <col min="12561" max="12561" width="15.85546875" style="9" bestFit="1" customWidth="1"/>
    <col min="12562" max="12562" width="33" style="9" customWidth="1"/>
    <col min="12563" max="12564" width="9.140625" style="9"/>
    <col min="12565" max="12565" width="17.7109375" style="9" customWidth="1"/>
    <col min="12566" max="12798" width="9.140625" style="9"/>
    <col min="12799" max="12799" width="17.5703125" style="9" customWidth="1"/>
    <col min="12800" max="12800" width="50.42578125" style="9" customWidth="1"/>
    <col min="12801" max="12811" width="4.28515625" style="9" customWidth="1"/>
    <col min="12812" max="12813" width="5.7109375" style="9" customWidth="1"/>
    <col min="12814" max="12814" width="17.85546875" style="9" customWidth="1"/>
    <col min="12815" max="12815" width="26.85546875" style="9" bestFit="1" customWidth="1"/>
    <col min="12816" max="12816" width="8.7109375" style="9" customWidth="1"/>
    <col min="12817" max="12817" width="15.85546875" style="9" bestFit="1" customWidth="1"/>
    <col min="12818" max="12818" width="33" style="9" customWidth="1"/>
    <col min="12819" max="12820" width="9.140625" style="9"/>
    <col min="12821" max="12821" width="17.7109375" style="9" customWidth="1"/>
    <col min="12822" max="13054" width="9.140625" style="9"/>
    <col min="13055" max="13055" width="17.5703125" style="9" customWidth="1"/>
    <col min="13056" max="13056" width="50.42578125" style="9" customWidth="1"/>
    <col min="13057" max="13067" width="4.28515625" style="9" customWidth="1"/>
    <col min="13068" max="13069" width="5.7109375" style="9" customWidth="1"/>
    <col min="13070" max="13070" width="17.85546875" style="9" customWidth="1"/>
    <col min="13071" max="13071" width="26.85546875" style="9" bestFit="1" customWidth="1"/>
    <col min="13072" max="13072" width="8.7109375" style="9" customWidth="1"/>
    <col min="13073" max="13073" width="15.85546875" style="9" bestFit="1" customWidth="1"/>
    <col min="13074" max="13074" width="33" style="9" customWidth="1"/>
    <col min="13075" max="13076" width="9.140625" style="9"/>
    <col min="13077" max="13077" width="17.7109375" style="9" customWidth="1"/>
    <col min="13078" max="13310" width="9.140625" style="9"/>
    <col min="13311" max="13311" width="17.5703125" style="9" customWidth="1"/>
    <col min="13312" max="13312" width="50.42578125" style="9" customWidth="1"/>
    <col min="13313" max="13323" width="4.28515625" style="9" customWidth="1"/>
    <col min="13324" max="13325" width="5.7109375" style="9" customWidth="1"/>
    <col min="13326" max="13326" width="17.85546875" style="9" customWidth="1"/>
    <col min="13327" max="13327" width="26.85546875" style="9" bestFit="1" customWidth="1"/>
    <col min="13328" max="13328" width="8.7109375" style="9" customWidth="1"/>
    <col min="13329" max="13329" width="15.85546875" style="9" bestFit="1" customWidth="1"/>
    <col min="13330" max="13330" width="33" style="9" customWidth="1"/>
    <col min="13331" max="13332" width="9.140625" style="9"/>
    <col min="13333" max="13333" width="17.7109375" style="9" customWidth="1"/>
    <col min="13334" max="13566" width="9.140625" style="9"/>
    <col min="13567" max="13567" width="17.5703125" style="9" customWidth="1"/>
    <col min="13568" max="13568" width="50.42578125" style="9" customWidth="1"/>
    <col min="13569" max="13579" width="4.28515625" style="9" customWidth="1"/>
    <col min="13580" max="13581" width="5.7109375" style="9" customWidth="1"/>
    <col min="13582" max="13582" width="17.85546875" style="9" customWidth="1"/>
    <col min="13583" max="13583" width="26.85546875" style="9" bestFit="1" customWidth="1"/>
    <col min="13584" max="13584" width="8.7109375" style="9" customWidth="1"/>
    <col min="13585" max="13585" width="15.85546875" style="9" bestFit="1" customWidth="1"/>
    <col min="13586" max="13586" width="33" style="9" customWidth="1"/>
    <col min="13587" max="13588" width="9.140625" style="9"/>
    <col min="13589" max="13589" width="17.7109375" style="9" customWidth="1"/>
    <col min="13590" max="13822" width="9.140625" style="9"/>
    <col min="13823" max="13823" width="17.5703125" style="9" customWidth="1"/>
    <col min="13824" max="13824" width="50.42578125" style="9" customWidth="1"/>
    <col min="13825" max="13835" width="4.28515625" style="9" customWidth="1"/>
    <col min="13836" max="13837" width="5.7109375" style="9" customWidth="1"/>
    <col min="13838" max="13838" width="17.85546875" style="9" customWidth="1"/>
    <col min="13839" max="13839" width="26.85546875" style="9" bestFit="1" customWidth="1"/>
    <col min="13840" max="13840" width="8.7109375" style="9" customWidth="1"/>
    <col min="13841" max="13841" width="15.85546875" style="9" bestFit="1" customWidth="1"/>
    <col min="13842" max="13842" width="33" style="9" customWidth="1"/>
    <col min="13843" max="13844" width="9.140625" style="9"/>
    <col min="13845" max="13845" width="17.7109375" style="9" customWidth="1"/>
    <col min="13846" max="14078" width="9.140625" style="9"/>
    <col min="14079" max="14079" width="17.5703125" style="9" customWidth="1"/>
    <col min="14080" max="14080" width="50.42578125" style="9" customWidth="1"/>
    <col min="14081" max="14091" width="4.28515625" style="9" customWidth="1"/>
    <col min="14092" max="14093" width="5.7109375" style="9" customWidth="1"/>
    <col min="14094" max="14094" width="17.85546875" style="9" customWidth="1"/>
    <col min="14095" max="14095" width="26.85546875" style="9" bestFit="1" customWidth="1"/>
    <col min="14096" max="14096" width="8.7109375" style="9" customWidth="1"/>
    <col min="14097" max="14097" width="15.85546875" style="9" bestFit="1" customWidth="1"/>
    <col min="14098" max="14098" width="33" style="9" customWidth="1"/>
    <col min="14099" max="14100" width="9.140625" style="9"/>
    <col min="14101" max="14101" width="17.7109375" style="9" customWidth="1"/>
    <col min="14102" max="14334" width="9.140625" style="9"/>
    <col min="14335" max="14335" width="17.5703125" style="9" customWidth="1"/>
    <col min="14336" max="14336" width="50.42578125" style="9" customWidth="1"/>
    <col min="14337" max="14347" width="4.28515625" style="9" customWidth="1"/>
    <col min="14348" max="14349" width="5.7109375" style="9" customWidth="1"/>
    <col min="14350" max="14350" width="17.85546875" style="9" customWidth="1"/>
    <col min="14351" max="14351" width="26.85546875" style="9" bestFit="1" customWidth="1"/>
    <col min="14352" max="14352" width="8.7109375" style="9" customWidth="1"/>
    <col min="14353" max="14353" width="15.85546875" style="9" bestFit="1" customWidth="1"/>
    <col min="14354" max="14354" width="33" style="9" customWidth="1"/>
    <col min="14355" max="14356" width="9.140625" style="9"/>
    <col min="14357" max="14357" width="17.7109375" style="9" customWidth="1"/>
    <col min="14358" max="14590" width="9.140625" style="9"/>
    <col min="14591" max="14591" width="17.5703125" style="9" customWidth="1"/>
    <col min="14592" max="14592" width="50.42578125" style="9" customWidth="1"/>
    <col min="14593" max="14603" width="4.28515625" style="9" customWidth="1"/>
    <col min="14604" max="14605" width="5.7109375" style="9" customWidth="1"/>
    <col min="14606" max="14606" width="17.85546875" style="9" customWidth="1"/>
    <col min="14607" max="14607" width="26.85546875" style="9" bestFit="1" customWidth="1"/>
    <col min="14608" max="14608" width="8.7109375" style="9" customWidth="1"/>
    <col min="14609" max="14609" width="15.85546875" style="9" bestFit="1" customWidth="1"/>
    <col min="14610" max="14610" width="33" style="9" customWidth="1"/>
    <col min="14611" max="14612" width="9.140625" style="9"/>
    <col min="14613" max="14613" width="17.7109375" style="9" customWidth="1"/>
    <col min="14614" max="14846" width="9.140625" style="9"/>
    <col min="14847" max="14847" width="17.5703125" style="9" customWidth="1"/>
    <col min="14848" max="14848" width="50.42578125" style="9" customWidth="1"/>
    <col min="14849" max="14859" width="4.28515625" style="9" customWidth="1"/>
    <col min="14860" max="14861" width="5.7109375" style="9" customWidth="1"/>
    <col min="14862" max="14862" width="17.85546875" style="9" customWidth="1"/>
    <col min="14863" max="14863" width="26.85546875" style="9" bestFit="1" customWidth="1"/>
    <col min="14864" max="14864" width="8.7109375" style="9" customWidth="1"/>
    <col min="14865" max="14865" width="15.85546875" style="9" bestFit="1" customWidth="1"/>
    <col min="14866" max="14866" width="33" style="9" customWidth="1"/>
    <col min="14867" max="14868" width="9.140625" style="9"/>
    <col min="14869" max="14869" width="17.7109375" style="9" customWidth="1"/>
    <col min="14870" max="15102" width="9.140625" style="9"/>
    <col min="15103" max="15103" width="17.5703125" style="9" customWidth="1"/>
    <col min="15104" max="15104" width="50.42578125" style="9" customWidth="1"/>
    <col min="15105" max="15115" width="4.28515625" style="9" customWidth="1"/>
    <col min="15116" max="15117" width="5.7109375" style="9" customWidth="1"/>
    <col min="15118" max="15118" width="17.85546875" style="9" customWidth="1"/>
    <col min="15119" max="15119" width="26.85546875" style="9" bestFit="1" customWidth="1"/>
    <col min="15120" max="15120" width="8.7109375" style="9" customWidth="1"/>
    <col min="15121" max="15121" width="15.85546875" style="9" bestFit="1" customWidth="1"/>
    <col min="15122" max="15122" width="33" style="9" customWidth="1"/>
    <col min="15123" max="15124" width="9.140625" style="9"/>
    <col min="15125" max="15125" width="17.7109375" style="9" customWidth="1"/>
    <col min="15126" max="15358" width="9.140625" style="9"/>
    <col min="15359" max="15359" width="17.5703125" style="9" customWidth="1"/>
    <col min="15360" max="15360" width="50.42578125" style="9" customWidth="1"/>
    <col min="15361" max="15371" width="4.28515625" style="9" customWidth="1"/>
    <col min="15372" max="15373" width="5.7109375" style="9" customWidth="1"/>
    <col min="15374" max="15374" width="17.85546875" style="9" customWidth="1"/>
    <col min="15375" max="15375" width="26.85546875" style="9" bestFit="1" customWidth="1"/>
    <col min="15376" max="15376" width="8.7109375" style="9" customWidth="1"/>
    <col min="15377" max="15377" width="15.85546875" style="9" bestFit="1" customWidth="1"/>
    <col min="15378" max="15378" width="33" style="9" customWidth="1"/>
    <col min="15379" max="15380" width="9.140625" style="9"/>
    <col min="15381" max="15381" width="17.7109375" style="9" customWidth="1"/>
    <col min="15382" max="15614" width="9.140625" style="9"/>
    <col min="15615" max="15615" width="17.5703125" style="9" customWidth="1"/>
    <col min="15616" max="15616" width="50.42578125" style="9" customWidth="1"/>
    <col min="15617" max="15627" width="4.28515625" style="9" customWidth="1"/>
    <col min="15628" max="15629" width="5.7109375" style="9" customWidth="1"/>
    <col min="15630" max="15630" width="17.85546875" style="9" customWidth="1"/>
    <col min="15631" max="15631" width="26.85546875" style="9" bestFit="1" customWidth="1"/>
    <col min="15632" max="15632" width="8.7109375" style="9" customWidth="1"/>
    <col min="15633" max="15633" width="15.85546875" style="9" bestFit="1" customWidth="1"/>
    <col min="15634" max="15634" width="33" style="9" customWidth="1"/>
    <col min="15635" max="15636" width="9.140625" style="9"/>
    <col min="15637" max="15637" width="17.7109375" style="9" customWidth="1"/>
    <col min="15638" max="15870" width="9.140625" style="9"/>
    <col min="15871" max="15871" width="17.5703125" style="9" customWidth="1"/>
    <col min="15872" max="15872" width="50.42578125" style="9" customWidth="1"/>
    <col min="15873" max="15883" width="4.28515625" style="9" customWidth="1"/>
    <col min="15884" max="15885" width="5.7109375" style="9" customWidth="1"/>
    <col min="15886" max="15886" width="17.85546875" style="9" customWidth="1"/>
    <col min="15887" max="15887" width="26.85546875" style="9" bestFit="1" customWidth="1"/>
    <col min="15888" max="15888" width="8.7109375" style="9" customWidth="1"/>
    <col min="15889" max="15889" width="15.85546875" style="9" bestFit="1" customWidth="1"/>
    <col min="15890" max="15890" width="33" style="9" customWidth="1"/>
    <col min="15891" max="15892" width="9.140625" style="9"/>
    <col min="15893" max="15893" width="17.7109375" style="9" customWidth="1"/>
    <col min="15894" max="16126" width="9.140625" style="9"/>
    <col min="16127" max="16127" width="17.5703125" style="9" customWidth="1"/>
    <col min="16128" max="16128" width="50.42578125" style="9" customWidth="1"/>
    <col min="16129" max="16139" width="4.28515625" style="9" customWidth="1"/>
    <col min="16140" max="16141" width="5.7109375" style="9" customWidth="1"/>
    <col min="16142" max="16142" width="17.85546875" style="9" customWidth="1"/>
    <col min="16143" max="16143" width="26.85546875" style="9" bestFit="1" customWidth="1"/>
    <col min="16144" max="16144" width="8.7109375" style="9" customWidth="1"/>
    <col min="16145" max="16145" width="15.85546875" style="9" bestFit="1" customWidth="1"/>
    <col min="16146" max="16146" width="33" style="9" customWidth="1"/>
    <col min="16147" max="16148" width="9.140625" style="9"/>
    <col min="16149" max="16149" width="17.7109375" style="9" customWidth="1"/>
    <col min="16150" max="16384" width="9.140625" style="9"/>
  </cols>
  <sheetData>
    <row r="1" spans="1:21" ht="25.5" x14ac:dyDescent="0.25">
      <c r="A1" s="745" t="s">
        <v>671</v>
      </c>
      <c r="B1" s="825"/>
      <c r="C1" s="825"/>
      <c r="D1" s="825"/>
      <c r="E1" s="825"/>
      <c r="F1" s="825"/>
      <c r="G1" s="825"/>
      <c r="H1" s="825"/>
      <c r="I1" s="825"/>
      <c r="J1" s="825"/>
      <c r="K1" s="825"/>
      <c r="L1" s="825"/>
      <c r="M1" s="825"/>
      <c r="N1" s="825"/>
      <c r="O1" s="825"/>
      <c r="P1" s="825"/>
      <c r="Q1" s="825"/>
    </row>
    <row r="3" spans="1:21" ht="21" customHeight="1" x14ac:dyDescent="0.2">
      <c r="A3" s="7" t="s">
        <v>600</v>
      </c>
    </row>
    <row r="4" spans="1:21" ht="21" customHeight="1" thickBot="1" x14ac:dyDescent="0.25">
      <c r="A4" s="8" t="s">
        <v>601</v>
      </c>
      <c r="B4" s="579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230"/>
    </row>
    <row r="5" spans="1:21" ht="17.25" thickTop="1" thickBot="1" x14ac:dyDescent="0.3">
      <c r="A5" s="835" t="s">
        <v>520</v>
      </c>
      <c r="B5" s="832" t="s">
        <v>521</v>
      </c>
      <c r="C5" s="836" t="s">
        <v>522</v>
      </c>
      <c r="D5" s="836"/>
      <c r="E5" s="836"/>
      <c r="F5" s="836"/>
      <c r="G5" s="836"/>
      <c r="H5" s="836"/>
      <c r="I5" s="837" t="s">
        <v>523</v>
      </c>
      <c r="J5" s="837"/>
      <c r="K5" s="837"/>
      <c r="L5" s="836"/>
      <c r="M5" s="832" t="s">
        <v>524</v>
      </c>
      <c r="N5" s="838" t="s">
        <v>525</v>
      </c>
      <c r="O5" s="826" t="s">
        <v>526</v>
      </c>
      <c r="P5" s="826"/>
      <c r="Q5" s="827"/>
      <c r="R5" s="830" t="s">
        <v>527</v>
      </c>
      <c r="S5" s="826"/>
      <c r="T5" s="827"/>
      <c r="U5" s="832" t="s">
        <v>528</v>
      </c>
    </row>
    <row r="6" spans="1:21" ht="14.25" customHeight="1" thickTop="1" thickBot="1" x14ac:dyDescent="0.25">
      <c r="A6" s="835"/>
      <c r="B6" s="832"/>
      <c r="C6" s="250">
        <v>1</v>
      </c>
      <c r="D6" s="251">
        <v>2</v>
      </c>
      <c r="E6" s="251">
        <v>3</v>
      </c>
      <c r="F6" s="251">
        <v>4</v>
      </c>
      <c r="G6" s="251">
        <v>5</v>
      </c>
      <c r="H6" s="252">
        <v>6</v>
      </c>
      <c r="I6" s="250" t="s">
        <v>529</v>
      </c>
      <c r="J6" s="251" t="s">
        <v>530</v>
      </c>
      <c r="K6" s="251" t="s">
        <v>531</v>
      </c>
      <c r="L6" s="251" t="s">
        <v>650</v>
      </c>
      <c r="M6" s="832"/>
      <c r="N6" s="838"/>
      <c r="O6" s="828"/>
      <c r="P6" s="828"/>
      <c r="Q6" s="829"/>
      <c r="R6" s="831"/>
      <c r="S6" s="828"/>
      <c r="T6" s="829"/>
      <c r="U6" s="832"/>
    </row>
    <row r="7" spans="1:21" x14ac:dyDescent="0.2">
      <c r="A7" s="833" t="s">
        <v>586</v>
      </c>
      <c r="B7" s="833"/>
      <c r="C7" s="834"/>
      <c r="D7" s="834"/>
      <c r="E7" s="834"/>
      <c r="F7" s="834"/>
      <c r="G7" s="834"/>
      <c r="H7" s="834"/>
      <c r="I7" s="834"/>
      <c r="J7" s="834"/>
      <c r="K7" s="834"/>
      <c r="L7" s="834"/>
      <c r="M7" s="834"/>
      <c r="N7" s="834"/>
      <c r="O7" s="253"/>
      <c r="P7" s="819"/>
      <c r="Q7" s="819"/>
      <c r="R7" s="819"/>
      <c r="S7" s="819"/>
      <c r="T7" s="819"/>
      <c r="U7" s="819"/>
    </row>
    <row r="8" spans="1:21" ht="13.5" thickBot="1" x14ac:dyDescent="0.25">
      <c r="A8" s="824" t="s">
        <v>587</v>
      </c>
      <c r="B8" s="824"/>
      <c r="C8" s="824"/>
      <c r="D8" s="824"/>
      <c r="E8" s="824"/>
      <c r="F8" s="824"/>
      <c r="G8" s="824"/>
      <c r="H8" s="824"/>
      <c r="I8" s="824"/>
      <c r="J8" s="824"/>
      <c r="K8" s="824"/>
      <c r="L8" s="824"/>
      <c r="M8" s="824"/>
      <c r="N8" s="824"/>
      <c r="O8" s="254"/>
      <c r="P8" s="255"/>
      <c r="Q8" s="256"/>
      <c r="R8" s="256"/>
      <c r="S8" s="256"/>
      <c r="T8" s="256"/>
      <c r="U8" s="257"/>
    </row>
    <row r="9" spans="1:21" x14ac:dyDescent="0.2">
      <c r="A9" s="258" t="s">
        <v>186</v>
      </c>
      <c r="B9" s="259" t="s">
        <v>588</v>
      </c>
      <c r="C9" s="260"/>
      <c r="D9" s="261"/>
      <c r="E9" s="261" t="s">
        <v>533</v>
      </c>
      <c r="F9" s="261"/>
      <c r="G9" s="261"/>
      <c r="H9" s="262"/>
      <c r="I9" s="263">
        <v>4</v>
      </c>
      <c r="J9" s="264"/>
      <c r="K9" s="264"/>
      <c r="L9" s="265"/>
      <c r="M9" s="266">
        <v>4</v>
      </c>
      <c r="N9" s="18" t="s">
        <v>544</v>
      </c>
      <c r="O9" s="18" t="s">
        <v>553</v>
      </c>
      <c r="P9" s="179" t="s">
        <v>12</v>
      </c>
      <c r="Q9" s="179" t="s">
        <v>13</v>
      </c>
      <c r="R9" s="267" t="s">
        <v>3</v>
      </c>
      <c r="S9" s="36" t="s">
        <v>188</v>
      </c>
      <c r="T9" s="180" t="s">
        <v>187</v>
      </c>
      <c r="U9" s="158" t="s">
        <v>190</v>
      </c>
    </row>
    <row r="10" spans="1:21" x14ac:dyDescent="0.2">
      <c r="A10" s="14" t="s">
        <v>188</v>
      </c>
      <c r="B10" s="268" t="s">
        <v>588</v>
      </c>
      <c r="C10" s="269"/>
      <c r="D10" s="270"/>
      <c r="E10" s="270" t="s">
        <v>533</v>
      </c>
      <c r="F10" s="270"/>
      <c r="G10" s="270"/>
      <c r="H10" s="271"/>
      <c r="I10" s="272"/>
      <c r="J10" s="273">
        <v>2</v>
      </c>
      <c r="K10" s="273"/>
      <c r="L10" s="274"/>
      <c r="M10" s="275">
        <v>3</v>
      </c>
      <c r="N10" s="18" t="s">
        <v>543</v>
      </c>
      <c r="O10" s="18" t="s">
        <v>553</v>
      </c>
      <c r="P10" s="179" t="s">
        <v>12</v>
      </c>
      <c r="Q10" s="179" t="s">
        <v>13</v>
      </c>
      <c r="R10" s="276"/>
      <c r="S10" s="184"/>
      <c r="T10" s="54"/>
      <c r="U10" s="158" t="s">
        <v>190</v>
      </c>
    </row>
    <row r="11" spans="1:21" ht="12.75" customHeight="1" x14ac:dyDescent="0.2">
      <c r="A11" s="38" t="s">
        <v>259</v>
      </c>
      <c r="B11" s="327" t="s">
        <v>189</v>
      </c>
      <c r="C11" s="272"/>
      <c r="D11" s="273" t="s">
        <v>533</v>
      </c>
      <c r="E11" s="273"/>
      <c r="F11" s="273"/>
      <c r="G11" s="273"/>
      <c r="H11" s="328"/>
      <c r="I11" s="272">
        <v>1</v>
      </c>
      <c r="J11" s="273"/>
      <c r="K11" s="273"/>
      <c r="L11" s="274"/>
      <c r="M11" s="275">
        <v>1</v>
      </c>
      <c r="N11" s="18" t="s">
        <v>544</v>
      </c>
      <c r="O11" s="277"/>
      <c r="P11" s="160"/>
      <c r="Q11" s="90"/>
      <c r="R11" s="329"/>
      <c r="S11" s="237"/>
      <c r="T11" s="76"/>
      <c r="U11" s="158" t="s">
        <v>255</v>
      </c>
    </row>
    <row r="12" spans="1:21" ht="12.75" customHeight="1" x14ac:dyDescent="0.2">
      <c r="A12" s="38" t="s">
        <v>191</v>
      </c>
      <c r="B12" s="330" t="s">
        <v>189</v>
      </c>
      <c r="C12" s="331"/>
      <c r="D12" s="273" t="s">
        <v>533</v>
      </c>
      <c r="E12" s="273"/>
      <c r="F12" s="273"/>
      <c r="G12" s="273"/>
      <c r="H12" s="328"/>
      <c r="I12" s="272"/>
      <c r="J12" s="273">
        <v>2</v>
      </c>
      <c r="K12" s="273"/>
      <c r="L12" s="274"/>
      <c r="M12" s="275">
        <v>3</v>
      </c>
      <c r="N12" s="18" t="s">
        <v>543</v>
      </c>
      <c r="O12" s="18"/>
      <c r="P12" s="240"/>
      <c r="Q12" s="69"/>
      <c r="R12" s="282"/>
      <c r="S12" s="237"/>
      <c r="T12" s="76"/>
      <c r="U12" s="158" t="s">
        <v>255</v>
      </c>
    </row>
    <row r="13" spans="1:21" ht="12.75" customHeight="1" x14ac:dyDescent="0.2">
      <c r="A13" s="38" t="s">
        <v>192</v>
      </c>
      <c r="B13" s="330" t="s">
        <v>193</v>
      </c>
      <c r="C13" s="331"/>
      <c r="D13" s="273"/>
      <c r="E13" s="273"/>
      <c r="F13" s="273" t="s">
        <v>533</v>
      </c>
      <c r="G13" s="273"/>
      <c r="H13" s="328"/>
      <c r="I13" s="272">
        <v>2</v>
      </c>
      <c r="J13" s="273"/>
      <c r="K13" s="273"/>
      <c r="L13" s="274"/>
      <c r="M13" s="275">
        <v>2</v>
      </c>
      <c r="N13" s="18" t="s">
        <v>544</v>
      </c>
      <c r="O13" s="190" t="s">
        <v>553</v>
      </c>
      <c r="P13" s="85" t="s">
        <v>186</v>
      </c>
      <c r="Q13" s="332" t="s">
        <v>588</v>
      </c>
      <c r="R13" s="267" t="s">
        <v>3</v>
      </c>
      <c r="S13" s="160" t="s">
        <v>194</v>
      </c>
      <c r="T13" s="284" t="s">
        <v>193</v>
      </c>
      <c r="U13" s="158" t="s">
        <v>256</v>
      </c>
    </row>
    <row r="14" spans="1:21" ht="12.75" customHeight="1" x14ac:dyDescent="0.2">
      <c r="A14" s="38" t="s">
        <v>194</v>
      </c>
      <c r="B14" s="333" t="s">
        <v>193</v>
      </c>
      <c r="C14" s="272"/>
      <c r="D14" s="273"/>
      <c r="E14" s="273"/>
      <c r="F14" s="273" t="s">
        <v>533</v>
      </c>
      <c r="G14" s="273"/>
      <c r="H14" s="328"/>
      <c r="I14" s="272"/>
      <c r="J14" s="273">
        <v>2</v>
      </c>
      <c r="K14" s="273"/>
      <c r="L14" s="274"/>
      <c r="M14" s="275">
        <v>3</v>
      </c>
      <c r="N14" s="18" t="s">
        <v>543</v>
      </c>
      <c r="O14" s="190" t="s">
        <v>553</v>
      </c>
      <c r="P14" s="243" t="s">
        <v>186</v>
      </c>
      <c r="Q14" s="332" t="s">
        <v>588</v>
      </c>
      <c r="R14" s="243"/>
      <c r="S14" s="237"/>
      <c r="T14" s="76"/>
      <c r="U14" s="158" t="s">
        <v>256</v>
      </c>
    </row>
    <row r="15" spans="1:21" ht="12.75" customHeight="1" x14ac:dyDescent="0.2">
      <c r="A15" s="245" t="s">
        <v>260</v>
      </c>
      <c r="B15" s="246" t="s">
        <v>262</v>
      </c>
      <c r="C15" s="334"/>
      <c r="D15" s="264"/>
      <c r="E15" s="264" t="s">
        <v>533</v>
      </c>
      <c r="F15" s="264"/>
      <c r="G15" s="264"/>
      <c r="H15" s="335"/>
      <c r="I15" s="263">
        <v>1</v>
      </c>
      <c r="J15" s="264"/>
      <c r="K15" s="264"/>
      <c r="L15" s="265"/>
      <c r="M15" s="266">
        <v>1</v>
      </c>
      <c r="N15" s="18" t="s">
        <v>544</v>
      </c>
      <c r="O15" s="277"/>
      <c r="P15" s="160"/>
      <c r="Q15" s="90"/>
      <c r="R15" s="329"/>
      <c r="S15" s="237"/>
      <c r="T15" s="76"/>
      <c r="U15" s="158" t="s">
        <v>257</v>
      </c>
    </row>
    <row r="16" spans="1:21" ht="12.75" customHeight="1" x14ac:dyDescent="0.2">
      <c r="A16" s="38" t="s">
        <v>261</v>
      </c>
      <c r="B16" s="246" t="s">
        <v>262</v>
      </c>
      <c r="C16" s="331"/>
      <c r="D16" s="273"/>
      <c r="E16" s="273" t="s">
        <v>533</v>
      </c>
      <c r="F16" s="273"/>
      <c r="G16" s="273"/>
      <c r="H16" s="328"/>
      <c r="I16" s="272"/>
      <c r="J16" s="273">
        <v>2</v>
      </c>
      <c r="K16" s="273"/>
      <c r="L16" s="274"/>
      <c r="M16" s="275">
        <v>3</v>
      </c>
      <c r="N16" s="18" t="s">
        <v>543</v>
      </c>
      <c r="O16" s="51"/>
      <c r="P16" s="51"/>
      <c r="Q16" s="69"/>
      <c r="R16" s="282"/>
      <c r="S16" s="237"/>
      <c r="T16" s="76"/>
      <c r="U16" s="158" t="s">
        <v>258</v>
      </c>
    </row>
    <row r="17" spans="1:21" ht="12.75" customHeight="1" x14ac:dyDescent="0.2">
      <c r="A17" s="38" t="s">
        <v>195</v>
      </c>
      <c r="B17" s="159" t="s">
        <v>196</v>
      </c>
      <c r="C17" s="249"/>
      <c r="D17" s="49"/>
      <c r="E17" s="49"/>
      <c r="F17" s="49" t="s">
        <v>533</v>
      </c>
      <c r="G17" s="49"/>
      <c r="H17" s="50"/>
      <c r="I17" s="17">
        <v>2</v>
      </c>
      <c r="J17" s="49"/>
      <c r="K17" s="49"/>
      <c r="L17" s="50"/>
      <c r="M17" s="18">
        <v>2</v>
      </c>
      <c r="N17" s="18" t="s">
        <v>544</v>
      </c>
      <c r="O17" s="267" t="s">
        <v>3</v>
      </c>
      <c r="P17" s="160" t="s">
        <v>197</v>
      </c>
      <c r="Q17" s="284" t="s">
        <v>199</v>
      </c>
      <c r="R17" s="160"/>
      <c r="S17" s="160"/>
      <c r="T17" s="284"/>
      <c r="U17" s="158" t="s">
        <v>198</v>
      </c>
    </row>
    <row r="18" spans="1:21" ht="12.75" customHeight="1" x14ac:dyDescent="0.2">
      <c r="A18" s="38" t="s">
        <v>197</v>
      </c>
      <c r="B18" s="159" t="s">
        <v>199</v>
      </c>
      <c r="C18" s="249"/>
      <c r="D18" s="49"/>
      <c r="E18" s="49"/>
      <c r="F18" s="49" t="s">
        <v>533</v>
      </c>
      <c r="G18" s="49"/>
      <c r="H18" s="39"/>
      <c r="I18" s="17"/>
      <c r="J18" s="49">
        <v>1</v>
      </c>
      <c r="K18" s="49"/>
      <c r="L18" s="50"/>
      <c r="M18" s="18">
        <v>2</v>
      </c>
      <c r="N18" s="18" t="s">
        <v>543</v>
      </c>
      <c r="O18" s="18" t="s">
        <v>553</v>
      </c>
      <c r="P18" s="154" t="s">
        <v>18</v>
      </c>
      <c r="Q18" s="53" t="s">
        <v>547</v>
      </c>
      <c r="R18" s="285" t="s">
        <v>589</v>
      </c>
      <c r="S18" s="38" t="s">
        <v>259</v>
      </c>
      <c r="T18" s="68" t="s">
        <v>189</v>
      </c>
      <c r="U18" s="158" t="s">
        <v>198</v>
      </c>
    </row>
    <row r="19" spans="1:21" ht="12.75" customHeight="1" x14ac:dyDescent="0.2">
      <c r="A19" s="38" t="s">
        <v>200</v>
      </c>
      <c r="B19" s="159" t="s">
        <v>201</v>
      </c>
      <c r="C19" s="192"/>
      <c r="D19" s="48"/>
      <c r="E19" s="48"/>
      <c r="F19" s="48"/>
      <c r="G19" s="48" t="s">
        <v>533</v>
      </c>
      <c r="H19" s="16"/>
      <c r="I19" s="17">
        <v>2</v>
      </c>
      <c r="J19" s="49"/>
      <c r="K19" s="49"/>
      <c r="L19" s="50"/>
      <c r="M19" s="18">
        <v>2</v>
      </c>
      <c r="N19" s="18" t="s">
        <v>544</v>
      </c>
      <c r="O19" s="267" t="s">
        <v>3</v>
      </c>
      <c r="P19" s="160" t="s">
        <v>202</v>
      </c>
      <c r="Q19" s="284" t="s">
        <v>203</v>
      </c>
      <c r="R19" s="160"/>
      <c r="S19" s="36"/>
      <c r="T19" s="580"/>
      <c r="U19" s="158" t="s">
        <v>263</v>
      </c>
    </row>
    <row r="20" spans="1:21" ht="12.75" customHeight="1" x14ac:dyDescent="0.2">
      <c r="A20" s="38" t="s">
        <v>202</v>
      </c>
      <c r="B20" s="159" t="s">
        <v>203</v>
      </c>
      <c r="C20" s="192"/>
      <c r="D20" s="48"/>
      <c r="E20" s="48"/>
      <c r="F20" s="48"/>
      <c r="G20" s="48" t="s">
        <v>533</v>
      </c>
      <c r="H20" s="16"/>
      <c r="I20" s="17"/>
      <c r="J20" s="49">
        <v>1</v>
      </c>
      <c r="K20" s="49"/>
      <c r="L20" s="50"/>
      <c r="M20" s="18">
        <v>1</v>
      </c>
      <c r="N20" s="18" t="s">
        <v>543</v>
      </c>
      <c r="O20" s="18" t="s">
        <v>553</v>
      </c>
      <c r="P20" s="179" t="s">
        <v>10</v>
      </c>
      <c r="Q20" s="283" t="s">
        <v>11</v>
      </c>
      <c r="R20" s="18" t="s">
        <v>553</v>
      </c>
      <c r="S20" s="179" t="s">
        <v>194</v>
      </c>
      <c r="T20" s="581" t="s">
        <v>193</v>
      </c>
      <c r="U20" s="158" t="s">
        <v>263</v>
      </c>
    </row>
    <row r="21" spans="1:21" ht="12.75" customHeight="1" x14ac:dyDescent="0.2">
      <c r="A21" s="309" t="s">
        <v>648</v>
      </c>
      <c r="B21" s="280" t="s">
        <v>265</v>
      </c>
      <c r="C21" s="269"/>
      <c r="D21" s="270"/>
      <c r="E21" s="270"/>
      <c r="F21" s="270"/>
      <c r="G21" s="270" t="s">
        <v>533</v>
      </c>
      <c r="H21" s="271"/>
      <c r="I21" s="272"/>
      <c r="J21" s="273">
        <v>2</v>
      </c>
      <c r="K21" s="273"/>
      <c r="L21" s="274"/>
      <c r="M21" s="275">
        <v>2</v>
      </c>
      <c r="N21" s="18" t="s">
        <v>543</v>
      </c>
      <c r="O21" s="287"/>
      <c r="P21" s="288"/>
      <c r="Q21" s="289"/>
      <c r="R21" s="290"/>
      <c r="S21" s="291"/>
      <c r="T21" s="292"/>
      <c r="U21" s="582" t="s">
        <v>254</v>
      </c>
    </row>
    <row r="22" spans="1:21" x14ac:dyDescent="0.2">
      <c r="A22" s="820" t="s">
        <v>538</v>
      </c>
      <c r="B22" s="820"/>
      <c r="C22" s="293">
        <f t="shared" ref="C22:H22" si="0">SUMIF(C9:C21,"=x",$I9:$I21)+SUMIF(C9:C21,"=x",$J9:$J21)+SUMIF(C9:C21,"=x",$K9:$K21)</f>
        <v>0</v>
      </c>
      <c r="D22" s="294">
        <f t="shared" si="0"/>
        <v>3</v>
      </c>
      <c r="E22" s="294">
        <f t="shared" si="0"/>
        <v>9</v>
      </c>
      <c r="F22" s="294">
        <f t="shared" si="0"/>
        <v>7</v>
      </c>
      <c r="G22" s="294">
        <f t="shared" si="0"/>
        <v>5</v>
      </c>
      <c r="H22" s="295">
        <f t="shared" si="0"/>
        <v>0</v>
      </c>
      <c r="I22" s="821">
        <f>SUM(C22:H22)</f>
        <v>24</v>
      </c>
      <c r="J22" s="821"/>
      <c r="K22" s="821"/>
      <c r="L22" s="821"/>
      <c r="M22" s="821"/>
      <c r="N22" s="821"/>
      <c r="O22" s="296"/>
      <c r="P22" s="815"/>
      <c r="Q22" s="815"/>
      <c r="R22" s="815"/>
      <c r="S22" s="815"/>
      <c r="T22" s="815"/>
      <c r="U22" s="815"/>
    </row>
    <row r="23" spans="1:21" x14ac:dyDescent="0.2">
      <c r="A23" s="813" t="s">
        <v>539</v>
      </c>
      <c r="B23" s="813"/>
      <c r="C23" s="297">
        <f t="shared" ref="C23:H23" si="1">SUMIF(C9:C21,"=x",$M9:$M21)</f>
        <v>0</v>
      </c>
      <c r="D23" s="298">
        <f t="shared" si="1"/>
        <v>4</v>
      </c>
      <c r="E23" s="298">
        <f t="shared" si="1"/>
        <v>11</v>
      </c>
      <c r="F23" s="298">
        <f t="shared" si="1"/>
        <v>9</v>
      </c>
      <c r="G23" s="298">
        <f t="shared" si="1"/>
        <v>5</v>
      </c>
      <c r="H23" s="299">
        <f t="shared" si="1"/>
        <v>0</v>
      </c>
      <c r="I23" s="822">
        <f>SUM(C23:H23)</f>
        <v>29</v>
      </c>
      <c r="J23" s="822"/>
      <c r="K23" s="822"/>
      <c r="L23" s="822"/>
      <c r="M23" s="822"/>
      <c r="N23" s="822"/>
      <c r="O23" s="300"/>
      <c r="P23" s="815"/>
      <c r="Q23" s="815"/>
      <c r="R23" s="815"/>
      <c r="S23" s="815"/>
      <c r="T23" s="815"/>
      <c r="U23" s="815"/>
    </row>
    <row r="24" spans="1:21" x14ac:dyDescent="0.2">
      <c r="A24" s="816" t="s">
        <v>540</v>
      </c>
      <c r="B24" s="816"/>
      <c r="C24" s="301">
        <f t="array" ref="C24">SUMPRODUCT(--(C9:C21="x"),--($N9:$N21="K(5)"))</f>
        <v>0</v>
      </c>
      <c r="D24" s="302">
        <f t="array" ref="D24">SUMPRODUCT(--(D9:D21="x"),--($N9:$N21="K(5)"))</f>
        <v>1</v>
      </c>
      <c r="E24" s="302">
        <f t="array" ref="E24">SUMPRODUCT(--(E9:E21="x"),--($N9:$N21="K(5)"))</f>
        <v>2</v>
      </c>
      <c r="F24" s="302">
        <f t="array" ref="F24">SUMPRODUCT(--(F9:F21="x"),--($N9:$N21="K(5)"))</f>
        <v>2</v>
      </c>
      <c r="G24" s="302">
        <f t="array" ref="G24">SUMPRODUCT(--(G9:G21="x"),--($N9:$N21="K(5)"))</f>
        <v>1</v>
      </c>
      <c r="H24" s="303">
        <f t="array" ref="H24">SUMPRODUCT(--(H9:H21="x"),--($N9:$N21="K(5)"))</f>
        <v>0</v>
      </c>
      <c r="I24" s="817">
        <f>SUM(C24:H24)</f>
        <v>6</v>
      </c>
      <c r="J24" s="817"/>
      <c r="K24" s="817"/>
      <c r="L24" s="817"/>
      <c r="M24" s="817"/>
      <c r="N24" s="817"/>
      <c r="O24" s="304"/>
      <c r="P24" s="815"/>
      <c r="Q24" s="815"/>
      <c r="R24" s="815"/>
      <c r="S24" s="815"/>
      <c r="T24" s="815"/>
      <c r="U24" s="815"/>
    </row>
    <row r="25" spans="1:21" x14ac:dyDescent="0.2">
      <c r="A25" s="823" t="s">
        <v>602</v>
      </c>
      <c r="B25" s="823"/>
      <c r="C25" s="823"/>
      <c r="D25" s="823"/>
      <c r="E25" s="823"/>
      <c r="F25" s="823"/>
      <c r="G25" s="823"/>
      <c r="H25" s="823"/>
      <c r="I25" s="823"/>
      <c r="J25" s="823"/>
      <c r="K25" s="823"/>
      <c r="L25" s="823"/>
      <c r="M25" s="823"/>
      <c r="N25" s="823"/>
      <c r="O25" s="305"/>
      <c r="P25" s="255"/>
      <c r="Q25" s="256"/>
      <c r="R25" s="256"/>
      <c r="S25" s="256"/>
      <c r="T25" s="256"/>
      <c r="U25" s="257"/>
    </row>
    <row r="26" spans="1:21" x14ac:dyDescent="0.2">
      <c r="A26" s="306" t="s">
        <v>266</v>
      </c>
      <c r="B26" s="306" t="s">
        <v>267</v>
      </c>
      <c r="C26" s="260"/>
      <c r="D26" s="261" t="s">
        <v>533</v>
      </c>
      <c r="E26" s="261"/>
      <c r="F26" s="261"/>
      <c r="G26" s="261"/>
      <c r="H26" s="262"/>
      <c r="I26" s="263"/>
      <c r="J26" s="264">
        <v>3</v>
      </c>
      <c r="K26" s="264"/>
      <c r="L26" s="265"/>
      <c r="M26" s="266">
        <v>3</v>
      </c>
      <c r="N26" s="18" t="s">
        <v>543</v>
      </c>
      <c r="O26" s="307"/>
      <c r="P26" s="36"/>
      <c r="Q26" s="278"/>
      <c r="R26" s="279"/>
      <c r="S26" s="184"/>
      <c r="T26" s="54"/>
      <c r="U26" s="583" t="s">
        <v>50</v>
      </c>
    </row>
    <row r="27" spans="1:21" x14ac:dyDescent="0.2">
      <c r="A27" s="306" t="s">
        <v>268</v>
      </c>
      <c r="B27" s="306" t="s">
        <v>269</v>
      </c>
      <c r="C27" s="260"/>
      <c r="D27" s="261" t="s">
        <v>533</v>
      </c>
      <c r="E27" s="261"/>
      <c r="F27" s="261"/>
      <c r="G27" s="261"/>
      <c r="H27" s="262"/>
      <c r="I27" s="263"/>
      <c r="J27" s="264">
        <v>2</v>
      </c>
      <c r="K27" s="264"/>
      <c r="L27" s="265"/>
      <c r="M27" s="266">
        <v>3</v>
      </c>
      <c r="N27" s="18" t="s">
        <v>543</v>
      </c>
      <c r="O27" s="31"/>
      <c r="P27" s="36"/>
      <c r="Q27" s="278"/>
      <c r="R27" s="279"/>
      <c r="S27" s="184"/>
      <c r="T27" s="54"/>
      <c r="U27" s="583" t="s">
        <v>50</v>
      </c>
    </row>
    <row r="28" spans="1:21" x14ac:dyDescent="0.2">
      <c r="A28" s="286" t="s">
        <v>270</v>
      </c>
      <c r="B28" s="286" t="s">
        <v>271</v>
      </c>
      <c r="C28" s="281"/>
      <c r="D28" s="273"/>
      <c r="E28" s="273"/>
      <c r="F28" s="273"/>
      <c r="G28" s="273" t="s">
        <v>533</v>
      </c>
      <c r="H28" s="328"/>
      <c r="I28" s="272"/>
      <c r="J28" s="273">
        <v>2</v>
      </c>
      <c r="K28" s="273"/>
      <c r="L28" s="274"/>
      <c r="M28" s="275">
        <v>3</v>
      </c>
      <c r="N28" s="18" t="s">
        <v>543</v>
      </c>
      <c r="O28" s="31"/>
      <c r="P28" s="160"/>
      <c r="Q28" s="90"/>
      <c r="R28" s="279"/>
      <c r="S28" s="184"/>
      <c r="T28" s="54"/>
      <c r="U28" s="583" t="s">
        <v>254</v>
      </c>
    </row>
    <row r="29" spans="1:21" x14ac:dyDescent="0.2">
      <c r="A29" s="336" t="s">
        <v>166</v>
      </c>
      <c r="B29" s="286" t="s">
        <v>182</v>
      </c>
      <c r="C29" s="281"/>
      <c r="D29" s="273"/>
      <c r="E29" s="273"/>
      <c r="F29" s="273" t="s">
        <v>533</v>
      </c>
      <c r="G29" s="273"/>
      <c r="H29" s="328"/>
      <c r="I29" s="272">
        <v>2</v>
      </c>
      <c r="J29" s="273"/>
      <c r="K29" s="273"/>
      <c r="L29" s="274"/>
      <c r="M29" s="275">
        <v>2</v>
      </c>
      <c r="N29" s="18" t="s">
        <v>544</v>
      </c>
      <c r="O29" s="18"/>
      <c r="P29" s="337"/>
      <c r="Q29" s="338"/>
      <c r="R29" s="308"/>
      <c r="S29" s="291"/>
      <c r="T29" s="292"/>
      <c r="U29" s="584" t="s">
        <v>81</v>
      </c>
    </row>
    <row r="30" spans="1:21" x14ac:dyDescent="0.2">
      <c r="A30" s="14" t="s">
        <v>82</v>
      </c>
      <c r="B30" s="309" t="s">
        <v>183</v>
      </c>
      <c r="C30" s="281"/>
      <c r="D30" s="273"/>
      <c r="E30" s="273"/>
      <c r="F30" s="273" t="s">
        <v>533</v>
      </c>
      <c r="G30" s="273"/>
      <c r="H30" s="328"/>
      <c r="I30" s="272"/>
      <c r="J30" s="273">
        <v>2</v>
      </c>
      <c r="K30" s="273"/>
      <c r="L30" s="274"/>
      <c r="M30" s="275">
        <v>3</v>
      </c>
      <c r="N30" s="18" t="s">
        <v>543</v>
      </c>
      <c r="O30" s="31"/>
      <c r="P30" s="160"/>
      <c r="Q30" s="90"/>
      <c r="R30" s="279"/>
      <c r="S30" s="184"/>
      <c r="T30" s="54"/>
      <c r="U30" s="584" t="s">
        <v>83</v>
      </c>
    </row>
    <row r="31" spans="1:21" x14ac:dyDescent="0.2">
      <c r="A31" s="286" t="s">
        <v>272</v>
      </c>
      <c r="B31" s="286" t="s">
        <v>273</v>
      </c>
      <c r="C31" s="281"/>
      <c r="D31" s="273" t="s">
        <v>533</v>
      </c>
      <c r="E31" s="273"/>
      <c r="F31" s="273"/>
      <c r="G31" s="273"/>
      <c r="H31" s="328"/>
      <c r="I31" s="272"/>
      <c r="J31" s="273">
        <v>1</v>
      </c>
      <c r="K31" s="273"/>
      <c r="L31" s="274"/>
      <c r="M31" s="275">
        <v>2</v>
      </c>
      <c r="N31" s="18" t="s">
        <v>543</v>
      </c>
      <c r="O31" s="31"/>
      <c r="P31" s="160"/>
      <c r="Q31" s="90"/>
      <c r="R31" s="279"/>
      <c r="S31" s="184"/>
      <c r="T31" s="54"/>
      <c r="U31" s="583" t="s">
        <v>36</v>
      </c>
    </row>
    <row r="32" spans="1:21" x14ac:dyDescent="0.2">
      <c r="A32" s="286" t="s">
        <v>274</v>
      </c>
      <c r="B32" s="286" t="s">
        <v>275</v>
      </c>
      <c r="C32" s="281"/>
      <c r="D32" s="273"/>
      <c r="E32" s="273" t="s">
        <v>533</v>
      </c>
      <c r="F32" s="273"/>
      <c r="G32" s="273"/>
      <c r="H32" s="328"/>
      <c r="I32" s="272">
        <v>2</v>
      </c>
      <c r="J32" s="273"/>
      <c r="K32" s="273"/>
      <c r="L32" s="274"/>
      <c r="M32" s="275">
        <v>2</v>
      </c>
      <c r="N32" s="18" t="s">
        <v>544</v>
      </c>
      <c r="O32" s="31"/>
      <c r="P32" s="160"/>
      <c r="Q32" s="90"/>
      <c r="R32" s="279"/>
      <c r="S32" s="184"/>
      <c r="T32" s="54"/>
      <c r="U32" s="583" t="s">
        <v>36</v>
      </c>
    </row>
    <row r="33" spans="1:21" x14ac:dyDescent="0.2">
      <c r="A33" s="286" t="s">
        <v>276</v>
      </c>
      <c r="B33" s="286" t="s">
        <v>277</v>
      </c>
      <c r="C33" s="281"/>
      <c r="D33" s="270"/>
      <c r="E33" s="270" t="s">
        <v>533</v>
      </c>
      <c r="F33" s="270"/>
      <c r="G33" s="270"/>
      <c r="H33" s="271"/>
      <c r="I33" s="272">
        <v>2</v>
      </c>
      <c r="J33" s="273"/>
      <c r="K33" s="273"/>
      <c r="L33" s="274"/>
      <c r="M33" s="275">
        <v>2</v>
      </c>
      <c r="N33" s="18" t="s">
        <v>544</v>
      </c>
      <c r="O33" s="31"/>
      <c r="P33" s="36"/>
      <c r="Q33" s="278"/>
      <c r="R33" s="279"/>
      <c r="S33" s="184"/>
      <c r="T33" s="54"/>
      <c r="U33" s="583" t="s">
        <v>278</v>
      </c>
    </row>
    <row r="34" spans="1:21" x14ac:dyDescent="0.2">
      <c r="A34" s="286" t="s">
        <v>279</v>
      </c>
      <c r="B34" s="310" t="s">
        <v>280</v>
      </c>
      <c r="C34" s="281"/>
      <c r="D34" s="270"/>
      <c r="E34" s="270"/>
      <c r="F34" s="270"/>
      <c r="G34" s="270" t="s">
        <v>533</v>
      </c>
      <c r="H34" s="271"/>
      <c r="I34" s="272">
        <v>2</v>
      </c>
      <c r="J34" s="273"/>
      <c r="K34" s="273"/>
      <c r="L34" s="274"/>
      <c r="M34" s="275">
        <v>3</v>
      </c>
      <c r="N34" s="18" t="s">
        <v>544</v>
      </c>
      <c r="O34" s="31"/>
      <c r="P34" s="36"/>
      <c r="Q34" s="278"/>
      <c r="R34" s="279"/>
      <c r="S34" s="184"/>
      <c r="T34" s="54"/>
      <c r="U34" s="583" t="s">
        <v>66</v>
      </c>
    </row>
    <row r="35" spans="1:21" x14ac:dyDescent="0.2">
      <c r="A35" s="286" t="s">
        <v>281</v>
      </c>
      <c r="B35" s="286" t="s">
        <v>282</v>
      </c>
      <c r="C35" s="281"/>
      <c r="D35" s="270"/>
      <c r="E35" s="270"/>
      <c r="F35" s="270"/>
      <c r="G35" s="270" t="s">
        <v>533</v>
      </c>
      <c r="H35" s="271"/>
      <c r="I35" s="272">
        <v>2</v>
      </c>
      <c r="J35" s="273"/>
      <c r="K35" s="273"/>
      <c r="L35" s="274"/>
      <c r="M35" s="275">
        <v>2</v>
      </c>
      <c r="N35" s="18" t="s">
        <v>544</v>
      </c>
      <c r="O35" s="31"/>
      <c r="P35" s="36"/>
      <c r="Q35" s="278"/>
      <c r="R35" s="279"/>
      <c r="S35" s="184"/>
      <c r="T35" s="54"/>
      <c r="U35" s="585" t="s">
        <v>67</v>
      </c>
    </row>
    <row r="36" spans="1:21" x14ac:dyDescent="0.2">
      <c r="A36" s="286" t="s">
        <v>283</v>
      </c>
      <c r="B36" s="286" t="s">
        <v>284</v>
      </c>
      <c r="C36" s="281"/>
      <c r="D36" s="270"/>
      <c r="E36" s="270"/>
      <c r="F36" s="270"/>
      <c r="G36" s="270"/>
      <c r="H36" s="271" t="s">
        <v>533</v>
      </c>
      <c r="I36" s="272">
        <v>2</v>
      </c>
      <c r="J36" s="273"/>
      <c r="K36" s="273"/>
      <c r="L36" s="274"/>
      <c r="M36" s="275">
        <v>2</v>
      </c>
      <c r="N36" s="18" t="s">
        <v>544</v>
      </c>
      <c r="O36" s="311"/>
      <c r="P36" s="36"/>
      <c r="Q36" s="278"/>
      <c r="R36" s="279"/>
      <c r="S36" s="184"/>
      <c r="T36" s="54"/>
      <c r="U36" s="585" t="s">
        <v>147</v>
      </c>
    </row>
    <row r="37" spans="1:21" x14ac:dyDescent="0.2">
      <c r="A37" s="820" t="s">
        <v>538</v>
      </c>
      <c r="B37" s="820"/>
      <c r="C37" s="293">
        <f t="shared" ref="C37:H37" si="2">SUMIF(C26:C36,"=x",$I26:$I36)+SUMIF(C26:C36,"=x",$J26:$J36)+SUMIF(C26:C36,"=x",$K26:$K36)</f>
        <v>0</v>
      </c>
      <c r="D37" s="294">
        <f t="shared" si="2"/>
        <v>6</v>
      </c>
      <c r="E37" s="294">
        <f t="shared" si="2"/>
        <v>4</v>
      </c>
      <c r="F37" s="294">
        <f t="shared" si="2"/>
        <v>4</v>
      </c>
      <c r="G37" s="294">
        <f t="shared" si="2"/>
        <v>6</v>
      </c>
      <c r="H37" s="295">
        <f t="shared" si="2"/>
        <v>2</v>
      </c>
      <c r="I37" s="821">
        <f>SUM(C37:H37)</f>
        <v>22</v>
      </c>
      <c r="J37" s="821"/>
      <c r="K37" s="821"/>
      <c r="L37" s="821"/>
      <c r="M37" s="821"/>
      <c r="N37" s="821"/>
      <c r="O37" s="296"/>
      <c r="P37" s="815"/>
      <c r="Q37" s="815"/>
      <c r="R37" s="815"/>
      <c r="S37" s="815"/>
      <c r="T37" s="815"/>
      <c r="U37" s="815"/>
    </row>
    <row r="38" spans="1:21" x14ac:dyDescent="0.2">
      <c r="A38" s="813" t="s">
        <v>539</v>
      </c>
      <c r="B38" s="813"/>
      <c r="C38" s="297">
        <f t="shared" ref="C38:H38" si="3">SUMIF(C26:C36,"=x",$M26:$M36)</f>
        <v>0</v>
      </c>
      <c r="D38" s="298">
        <f t="shared" si="3"/>
        <v>8</v>
      </c>
      <c r="E38" s="298">
        <f t="shared" si="3"/>
        <v>4</v>
      </c>
      <c r="F38" s="298">
        <f t="shared" si="3"/>
        <v>5</v>
      </c>
      <c r="G38" s="298">
        <f t="shared" si="3"/>
        <v>8</v>
      </c>
      <c r="H38" s="299">
        <f t="shared" si="3"/>
        <v>2</v>
      </c>
      <c r="I38" s="822">
        <f>SUM(C38:H38)</f>
        <v>27</v>
      </c>
      <c r="J38" s="822"/>
      <c r="K38" s="822"/>
      <c r="L38" s="822"/>
      <c r="M38" s="822"/>
      <c r="N38" s="822"/>
      <c r="O38" s="300"/>
      <c r="P38" s="815"/>
      <c r="Q38" s="815"/>
      <c r="R38" s="815"/>
      <c r="S38" s="815"/>
      <c r="T38" s="815"/>
      <c r="U38" s="815"/>
    </row>
    <row r="39" spans="1:21" x14ac:dyDescent="0.2">
      <c r="A39" s="816" t="s">
        <v>540</v>
      </c>
      <c r="B39" s="816"/>
      <c r="C39" s="301">
        <f t="array" ref="C39">SUMPRODUCT(--(C26:C36="x"),--($N26:$N36="K(5)"))</f>
        <v>0</v>
      </c>
      <c r="D39" s="302">
        <f t="array" ref="D39">SUMPRODUCT(--(D26:D36="x"),--($N26:$N36="K(5)"))</f>
        <v>0</v>
      </c>
      <c r="E39" s="302">
        <f t="array" ref="E39">SUMPRODUCT(--(E26:E36="x"),--($N26:$N36="K(5)"))</f>
        <v>2</v>
      </c>
      <c r="F39" s="302">
        <f t="array" ref="F39">SUMPRODUCT(--(F26:F36="x"),--($N26:$N36="K(5)"))</f>
        <v>1</v>
      </c>
      <c r="G39" s="302">
        <f t="array" ref="G39">SUMPRODUCT(--(G26:G36="x"),--($N26:$N36="K(5)"))</f>
        <v>2</v>
      </c>
      <c r="H39" s="312">
        <f t="array" ref="H39">SUMPRODUCT(--(H26:H36="x"),--($N26:$N36="K(5)"))</f>
        <v>1</v>
      </c>
      <c r="I39" s="817">
        <f>SUM(C39:H39)</f>
        <v>6</v>
      </c>
      <c r="J39" s="817"/>
      <c r="K39" s="817"/>
      <c r="L39" s="817"/>
      <c r="M39" s="817"/>
      <c r="N39" s="817"/>
      <c r="O39" s="304"/>
      <c r="P39" s="815"/>
      <c r="Q39" s="815"/>
      <c r="R39" s="815"/>
      <c r="S39" s="815"/>
      <c r="T39" s="815"/>
      <c r="U39" s="815"/>
    </row>
    <row r="40" spans="1:21" x14ac:dyDescent="0.2">
      <c r="A40" s="823" t="s">
        <v>603</v>
      </c>
      <c r="B40" s="823"/>
      <c r="C40" s="823"/>
      <c r="D40" s="823"/>
      <c r="E40" s="823"/>
      <c r="F40" s="823"/>
      <c r="G40" s="823"/>
      <c r="H40" s="823"/>
      <c r="I40" s="823"/>
      <c r="J40" s="823"/>
      <c r="K40" s="823"/>
      <c r="L40" s="823"/>
      <c r="M40" s="823"/>
      <c r="N40" s="823"/>
      <c r="O40" s="305"/>
      <c r="P40" s="255"/>
      <c r="Q40" s="256"/>
      <c r="R40" s="256"/>
      <c r="S40" s="256"/>
      <c r="T40" s="256"/>
      <c r="U40" s="257"/>
    </row>
    <row r="41" spans="1:21" x14ac:dyDescent="0.2">
      <c r="A41" s="615" t="s">
        <v>657</v>
      </c>
      <c r="B41" s="306" t="s">
        <v>285</v>
      </c>
      <c r="C41" s="260"/>
      <c r="D41" s="261"/>
      <c r="E41" s="261"/>
      <c r="F41" s="261" t="s">
        <v>533</v>
      </c>
      <c r="G41" s="261"/>
      <c r="H41" s="262"/>
      <c r="I41" s="263">
        <v>1</v>
      </c>
      <c r="J41" s="264"/>
      <c r="K41" s="264"/>
      <c r="L41" s="265"/>
      <c r="M41" s="266">
        <v>2</v>
      </c>
      <c r="N41" s="18" t="s">
        <v>544</v>
      </c>
      <c r="O41" s="307"/>
      <c r="P41" s="36"/>
      <c r="Q41" s="278"/>
      <c r="R41" s="279"/>
      <c r="S41" s="184"/>
      <c r="T41" s="54"/>
      <c r="U41" s="585" t="s">
        <v>67</v>
      </c>
    </row>
    <row r="42" spans="1:21" x14ac:dyDescent="0.2">
      <c r="A42" s="306" t="s">
        <v>286</v>
      </c>
      <c r="B42" s="306" t="s">
        <v>285</v>
      </c>
      <c r="C42" s="281"/>
      <c r="D42" s="270"/>
      <c r="E42" s="270"/>
      <c r="F42" s="270" t="s">
        <v>533</v>
      </c>
      <c r="G42" s="270"/>
      <c r="H42" s="271"/>
      <c r="I42" s="272"/>
      <c r="J42" s="273">
        <v>2</v>
      </c>
      <c r="K42" s="273"/>
      <c r="L42" s="274"/>
      <c r="M42" s="275">
        <v>3</v>
      </c>
      <c r="N42" s="18" t="s">
        <v>543</v>
      </c>
      <c r="O42" s="31"/>
      <c r="P42" s="36"/>
      <c r="Q42" s="278"/>
      <c r="R42" s="279"/>
      <c r="S42" s="184"/>
      <c r="T42" s="54"/>
      <c r="U42" s="585" t="s">
        <v>67</v>
      </c>
    </row>
    <row r="43" spans="1:21" x14ac:dyDescent="0.2">
      <c r="A43" s="286" t="s">
        <v>287</v>
      </c>
      <c r="B43" s="286" t="s">
        <v>288</v>
      </c>
      <c r="C43" s="281"/>
      <c r="D43" s="270"/>
      <c r="E43" s="270"/>
      <c r="F43" s="270"/>
      <c r="G43" s="270" t="s">
        <v>533</v>
      </c>
      <c r="H43" s="271"/>
      <c r="I43" s="272">
        <v>2</v>
      </c>
      <c r="J43" s="273"/>
      <c r="K43" s="273"/>
      <c r="L43" s="274"/>
      <c r="M43" s="275">
        <v>3</v>
      </c>
      <c r="N43" s="18" t="s">
        <v>544</v>
      </c>
      <c r="O43" s="31"/>
      <c r="P43" s="36"/>
      <c r="Q43" s="278"/>
      <c r="R43" s="279"/>
      <c r="S43" s="184"/>
      <c r="T43" s="54"/>
      <c r="U43" s="585" t="s">
        <v>66</v>
      </c>
    </row>
    <row r="44" spans="1:21" x14ac:dyDescent="0.2">
      <c r="A44" s="286" t="s">
        <v>289</v>
      </c>
      <c r="B44" s="286" t="s">
        <v>288</v>
      </c>
      <c r="C44" s="281"/>
      <c r="D44" s="273"/>
      <c r="E44" s="273"/>
      <c r="F44" s="273"/>
      <c r="G44" s="273" t="s">
        <v>533</v>
      </c>
      <c r="H44" s="328"/>
      <c r="I44" s="272"/>
      <c r="J44" s="273">
        <v>1</v>
      </c>
      <c r="K44" s="273"/>
      <c r="L44" s="274"/>
      <c r="M44" s="275">
        <v>2</v>
      </c>
      <c r="N44" s="18" t="s">
        <v>543</v>
      </c>
      <c r="O44" s="31"/>
      <c r="P44" s="160"/>
      <c r="Q44" s="278"/>
      <c r="R44" s="279"/>
      <c r="S44" s="184"/>
      <c r="T44" s="54"/>
      <c r="U44" s="585" t="s">
        <v>161</v>
      </c>
    </row>
    <row r="45" spans="1:21" x14ac:dyDescent="0.2">
      <c r="A45" s="286" t="s">
        <v>184</v>
      </c>
      <c r="B45" s="286" t="s">
        <v>185</v>
      </c>
      <c r="C45" s="281"/>
      <c r="D45" s="273" t="s">
        <v>533</v>
      </c>
      <c r="E45" s="273"/>
      <c r="F45" s="273"/>
      <c r="G45" s="273"/>
      <c r="H45" s="328"/>
      <c r="I45" s="272"/>
      <c r="J45" s="273">
        <v>2</v>
      </c>
      <c r="K45" s="273"/>
      <c r="L45" s="274"/>
      <c r="M45" s="275">
        <v>3</v>
      </c>
      <c r="N45" s="18" t="s">
        <v>543</v>
      </c>
      <c r="O45" s="31"/>
      <c r="P45" s="160"/>
      <c r="Q45" s="278"/>
      <c r="R45" s="279"/>
      <c r="S45" s="184"/>
      <c r="T45" s="54"/>
      <c r="U45" s="585" t="s">
        <v>161</v>
      </c>
    </row>
    <row r="46" spans="1:21" x14ac:dyDescent="0.2">
      <c r="A46" s="286" t="s">
        <v>290</v>
      </c>
      <c r="B46" s="286" t="s">
        <v>291</v>
      </c>
      <c r="C46" s="281"/>
      <c r="D46" s="270"/>
      <c r="E46" s="270"/>
      <c r="F46" s="270"/>
      <c r="G46" s="270" t="s">
        <v>533</v>
      </c>
      <c r="H46" s="271"/>
      <c r="I46" s="272"/>
      <c r="J46" s="273">
        <v>1</v>
      </c>
      <c r="K46" s="273"/>
      <c r="L46" s="274"/>
      <c r="M46" s="275">
        <v>2</v>
      </c>
      <c r="N46" s="18" t="s">
        <v>543</v>
      </c>
      <c r="O46" s="31"/>
      <c r="P46" s="36"/>
      <c r="Q46" s="278"/>
      <c r="R46" s="279"/>
      <c r="S46" s="184"/>
      <c r="T46" s="54"/>
      <c r="U46" s="585" t="s">
        <v>254</v>
      </c>
    </row>
    <row r="47" spans="1:21" x14ac:dyDescent="0.2">
      <c r="A47" s="286" t="s">
        <v>292</v>
      </c>
      <c r="B47" s="286" t="s">
        <v>293</v>
      </c>
      <c r="C47" s="281"/>
      <c r="D47" s="270"/>
      <c r="E47" s="270"/>
      <c r="F47" s="270"/>
      <c r="G47" s="270"/>
      <c r="H47" s="271" t="s">
        <v>533</v>
      </c>
      <c r="I47" s="272">
        <v>2</v>
      </c>
      <c r="J47" s="273"/>
      <c r="K47" s="273"/>
      <c r="L47" s="274"/>
      <c r="M47" s="275">
        <v>3</v>
      </c>
      <c r="N47" s="18" t="s">
        <v>544</v>
      </c>
      <c r="O47" s="31"/>
      <c r="P47" s="36"/>
      <c r="Q47" s="278"/>
      <c r="R47" s="279"/>
      <c r="S47" s="184"/>
      <c r="T47" s="54"/>
      <c r="U47" s="585" t="s">
        <v>294</v>
      </c>
    </row>
    <row r="48" spans="1:21" x14ac:dyDescent="0.2">
      <c r="A48" s="286" t="s">
        <v>295</v>
      </c>
      <c r="B48" s="286" t="s">
        <v>293</v>
      </c>
      <c r="C48" s="281"/>
      <c r="D48" s="270"/>
      <c r="E48" s="270"/>
      <c r="F48" s="270"/>
      <c r="G48" s="270"/>
      <c r="H48" s="271" t="s">
        <v>533</v>
      </c>
      <c r="I48" s="272"/>
      <c r="J48" s="273">
        <v>2</v>
      </c>
      <c r="K48" s="273"/>
      <c r="L48" s="274"/>
      <c r="M48" s="275">
        <v>3</v>
      </c>
      <c r="N48" s="18" t="s">
        <v>543</v>
      </c>
      <c r="O48" s="31"/>
      <c r="P48" s="36"/>
      <c r="Q48" s="278"/>
      <c r="R48" s="279"/>
      <c r="S48" s="184"/>
      <c r="T48" s="54"/>
      <c r="U48" s="586" t="s">
        <v>306</v>
      </c>
    </row>
    <row r="49" spans="1:21" x14ac:dyDescent="0.2">
      <c r="A49" s="309" t="s">
        <v>649</v>
      </c>
      <c r="B49" s="310" t="s">
        <v>296</v>
      </c>
      <c r="C49" s="281"/>
      <c r="D49" s="270"/>
      <c r="E49" s="270"/>
      <c r="F49" s="270"/>
      <c r="G49" s="270"/>
      <c r="H49" s="271" t="s">
        <v>533</v>
      </c>
      <c r="I49" s="272">
        <v>2</v>
      </c>
      <c r="J49" s="273"/>
      <c r="K49" s="273"/>
      <c r="L49" s="274"/>
      <c r="M49" s="275">
        <v>3</v>
      </c>
      <c r="N49" s="18" t="s">
        <v>544</v>
      </c>
      <c r="O49" s="31"/>
      <c r="P49" s="36"/>
      <c r="Q49" s="278"/>
      <c r="R49" s="279"/>
      <c r="S49" s="184"/>
      <c r="T49" s="54"/>
      <c r="U49" s="585" t="s">
        <v>254</v>
      </c>
    </row>
    <row r="50" spans="1:21" x14ac:dyDescent="0.2">
      <c r="A50" s="286" t="s">
        <v>297</v>
      </c>
      <c r="B50" s="286" t="s">
        <v>296</v>
      </c>
      <c r="C50" s="281"/>
      <c r="D50" s="270"/>
      <c r="E50" s="270"/>
      <c r="F50" s="270"/>
      <c r="G50" s="270"/>
      <c r="H50" s="271" t="s">
        <v>533</v>
      </c>
      <c r="I50" s="272"/>
      <c r="J50" s="273">
        <v>1</v>
      </c>
      <c r="K50" s="273"/>
      <c r="L50" s="274"/>
      <c r="M50" s="275">
        <v>2</v>
      </c>
      <c r="N50" s="18" t="s">
        <v>543</v>
      </c>
      <c r="O50" s="31"/>
      <c r="P50" s="36"/>
      <c r="Q50" s="278"/>
      <c r="R50" s="279"/>
      <c r="S50" s="184"/>
      <c r="T50" s="54"/>
      <c r="U50" s="583" t="s">
        <v>66</v>
      </c>
    </row>
    <row r="51" spans="1:21" x14ac:dyDescent="0.2">
      <c r="A51" s="286" t="s">
        <v>298</v>
      </c>
      <c r="B51" s="306" t="s">
        <v>299</v>
      </c>
      <c r="C51" s="281"/>
      <c r="D51" s="270" t="s">
        <v>533</v>
      </c>
      <c r="E51" s="270"/>
      <c r="F51" s="270"/>
      <c r="G51" s="270"/>
      <c r="H51" s="271"/>
      <c r="I51" s="272"/>
      <c r="J51" s="273">
        <v>2</v>
      </c>
      <c r="K51" s="273"/>
      <c r="L51" s="274"/>
      <c r="M51" s="275">
        <v>2</v>
      </c>
      <c r="N51" s="18" t="s">
        <v>543</v>
      </c>
      <c r="O51" s="31"/>
      <c r="P51" s="36"/>
      <c r="Q51" s="278"/>
      <c r="R51" s="279"/>
      <c r="S51" s="184"/>
      <c r="T51" s="54"/>
      <c r="U51" s="583" t="s">
        <v>50</v>
      </c>
    </row>
    <row r="52" spans="1:21" x14ac:dyDescent="0.2">
      <c r="A52" s="286" t="s">
        <v>300</v>
      </c>
      <c r="B52" s="286" t="s">
        <v>301</v>
      </c>
      <c r="C52" s="281"/>
      <c r="D52" s="270"/>
      <c r="E52" s="270"/>
      <c r="F52" s="270"/>
      <c r="G52" s="270" t="s">
        <v>533</v>
      </c>
      <c r="H52" s="271"/>
      <c r="I52" s="272"/>
      <c r="J52" s="273">
        <v>2</v>
      </c>
      <c r="K52" s="273"/>
      <c r="L52" s="274"/>
      <c r="M52" s="275">
        <v>4</v>
      </c>
      <c r="N52" s="18" t="s">
        <v>543</v>
      </c>
      <c r="O52" s="31" t="s">
        <v>553</v>
      </c>
      <c r="P52" s="313" t="s">
        <v>184</v>
      </c>
      <c r="Q52" s="314" t="s">
        <v>185</v>
      </c>
      <c r="R52" s="315"/>
      <c r="S52" s="291"/>
      <c r="T52" s="292"/>
      <c r="U52" s="583" t="s">
        <v>36</v>
      </c>
    </row>
    <row r="53" spans="1:21" x14ac:dyDescent="0.2">
      <c r="A53" s="286" t="s">
        <v>302</v>
      </c>
      <c r="B53" s="286" t="s">
        <v>303</v>
      </c>
      <c r="C53" s="281"/>
      <c r="D53" s="270"/>
      <c r="E53" s="270"/>
      <c r="F53" s="270"/>
      <c r="G53" s="270"/>
      <c r="H53" s="271" t="s">
        <v>533</v>
      </c>
      <c r="I53" s="272"/>
      <c r="J53" s="273">
        <v>1</v>
      </c>
      <c r="K53" s="273"/>
      <c r="L53" s="274"/>
      <c r="M53" s="275">
        <v>2</v>
      </c>
      <c r="N53" s="18" t="s">
        <v>543</v>
      </c>
      <c r="O53" s="311"/>
      <c r="P53" s="36"/>
      <c r="Q53" s="278"/>
      <c r="R53" s="279"/>
      <c r="S53" s="184"/>
      <c r="T53" s="54"/>
      <c r="U53" s="583" t="s">
        <v>50</v>
      </c>
    </row>
    <row r="54" spans="1:21" x14ac:dyDescent="0.2">
      <c r="A54" s="820" t="s">
        <v>538</v>
      </c>
      <c r="B54" s="820"/>
      <c r="C54" s="316">
        <f t="shared" ref="C54:H54" si="4">SUMIF(C41:C53,"=x",$I41:$I53)+SUMIF(C41:C53,"=x",$J41:$J53)+SUMIF(C41:C53,"=x",$K41:$K53)</f>
        <v>0</v>
      </c>
      <c r="D54" s="294">
        <f t="shared" si="4"/>
        <v>4</v>
      </c>
      <c r="E54" s="294">
        <f t="shared" si="4"/>
        <v>0</v>
      </c>
      <c r="F54" s="294">
        <f t="shared" si="4"/>
        <v>3</v>
      </c>
      <c r="G54" s="294">
        <f t="shared" si="4"/>
        <v>6</v>
      </c>
      <c r="H54" s="295">
        <f t="shared" si="4"/>
        <v>8</v>
      </c>
      <c r="I54" s="821">
        <f>SUM(C54:H54)</f>
        <v>21</v>
      </c>
      <c r="J54" s="821"/>
      <c r="K54" s="821"/>
      <c r="L54" s="821"/>
      <c r="M54" s="821"/>
      <c r="N54" s="821"/>
      <c r="O54" s="296"/>
      <c r="P54" s="815"/>
      <c r="Q54" s="815"/>
      <c r="R54" s="815"/>
      <c r="S54" s="815"/>
      <c r="T54" s="815"/>
      <c r="U54" s="815"/>
    </row>
    <row r="55" spans="1:21" x14ac:dyDescent="0.2">
      <c r="A55" s="813" t="s">
        <v>539</v>
      </c>
      <c r="B55" s="813"/>
      <c r="C55" s="297">
        <f t="shared" ref="C55:H55" si="5">SUMIF(C41:C53,"=x",$M41:$M53)</f>
        <v>0</v>
      </c>
      <c r="D55" s="298">
        <f t="shared" si="5"/>
        <v>5</v>
      </c>
      <c r="E55" s="298">
        <f t="shared" si="5"/>
        <v>0</v>
      </c>
      <c r="F55" s="298">
        <f t="shared" si="5"/>
        <v>5</v>
      </c>
      <c r="G55" s="298">
        <f t="shared" si="5"/>
        <v>11</v>
      </c>
      <c r="H55" s="299">
        <f t="shared" si="5"/>
        <v>13</v>
      </c>
      <c r="I55" s="822">
        <f>SUM(C55:H55)</f>
        <v>34</v>
      </c>
      <c r="J55" s="822"/>
      <c r="K55" s="822"/>
      <c r="L55" s="822"/>
      <c r="M55" s="822"/>
      <c r="N55" s="822"/>
      <c r="O55" s="300"/>
      <c r="P55" s="815"/>
      <c r="Q55" s="815"/>
      <c r="R55" s="815"/>
      <c r="S55" s="815"/>
      <c r="T55" s="815"/>
      <c r="U55" s="815"/>
    </row>
    <row r="56" spans="1:21" x14ac:dyDescent="0.2">
      <c r="A56" s="816" t="s">
        <v>540</v>
      </c>
      <c r="B56" s="816"/>
      <c r="C56" s="301">
        <f t="array" ref="C56">SUMPRODUCT(--(C41:C53="x"),--($N41:$N53="K(5)"))</f>
        <v>0</v>
      </c>
      <c r="D56" s="302">
        <f t="array" ref="D56">SUMPRODUCT(--(D41:D53="x"),--($N41:$N53="K(5)"))</f>
        <v>0</v>
      </c>
      <c r="E56" s="302">
        <f t="array" ref="E56">SUMPRODUCT(--(E41:E53="x"),--($N41:$N53="K(5)"))</f>
        <v>0</v>
      </c>
      <c r="F56" s="302">
        <f t="array" ref="F56">SUMPRODUCT(--(F41:F53="x"),--($N41:$N53="K(5)"))</f>
        <v>1</v>
      </c>
      <c r="G56" s="302">
        <f t="array" ref="G56">SUMPRODUCT(--(G41:G53="x"),--($N41:$N53="K(5)"))</f>
        <v>1</v>
      </c>
      <c r="H56" s="312">
        <f t="array" ref="H56">SUMPRODUCT(--(H41:H53="x"),--($N41:$N53="K(5)"))</f>
        <v>2</v>
      </c>
      <c r="I56" s="817">
        <f>SUM(C56:H56)</f>
        <v>4</v>
      </c>
      <c r="J56" s="817"/>
      <c r="K56" s="817"/>
      <c r="L56" s="817"/>
      <c r="M56" s="817"/>
      <c r="N56" s="817"/>
      <c r="O56" s="304"/>
      <c r="P56" s="815"/>
      <c r="Q56" s="815"/>
      <c r="R56" s="815"/>
      <c r="S56" s="815"/>
      <c r="T56" s="815"/>
      <c r="U56" s="815"/>
    </row>
    <row r="57" spans="1:21" x14ac:dyDescent="0.2">
      <c r="A57" s="752" t="s">
        <v>604</v>
      </c>
      <c r="B57" s="753"/>
      <c r="C57" s="317"/>
      <c r="D57" s="318"/>
      <c r="E57" s="318"/>
      <c r="F57" s="318"/>
      <c r="G57" s="318"/>
      <c r="H57" s="319"/>
      <c r="I57" s="317"/>
      <c r="J57" s="320"/>
      <c r="K57" s="320"/>
      <c r="L57" s="320"/>
      <c r="M57" s="320"/>
      <c r="N57" s="321"/>
      <c r="O57" s="320"/>
      <c r="P57" s="27"/>
      <c r="Q57" s="98"/>
      <c r="R57" s="98"/>
      <c r="S57" s="98"/>
      <c r="T57" s="98"/>
      <c r="U57" s="99"/>
    </row>
    <row r="58" spans="1:21" x14ac:dyDescent="0.2">
      <c r="A58" s="286" t="s">
        <v>304</v>
      </c>
      <c r="B58" s="286" t="s">
        <v>305</v>
      </c>
      <c r="C58" s="281"/>
      <c r="D58" s="270"/>
      <c r="E58" s="270"/>
      <c r="F58" s="270"/>
      <c r="G58" s="270" t="s">
        <v>533</v>
      </c>
      <c r="H58" s="271"/>
      <c r="I58" s="272"/>
      <c r="J58" s="273">
        <v>0</v>
      </c>
      <c r="K58" s="273"/>
      <c r="L58" s="274"/>
      <c r="M58" s="275">
        <v>0</v>
      </c>
      <c r="N58" s="18" t="s">
        <v>534</v>
      </c>
      <c r="O58" s="31"/>
      <c r="P58" s="36"/>
      <c r="Q58" s="278"/>
      <c r="R58" s="279"/>
      <c r="S58" s="184"/>
      <c r="T58" s="292"/>
      <c r="U58" s="587" t="s">
        <v>36</v>
      </c>
    </row>
    <row r="59" spans="1:21" x14ac:dyDescent="0.2">
      <c r="A59" s="782" t="s">
        <v>538</v>
      </c>
      <c r="B59" s="782"/>
      <c r="C59" s="322"/>
      <c r="D59" s="205"/>
      <c r="E59" s="205"/>
      <c r="F59" s="206"/>
      <c r="G59" s="206"/>
      <c r="H59" s="206"/>
      <c r="I59" s="783">
        <v>0</v>
      </c>
      <c r="J59" s="783"/>
      <c r="K59" s="783"/>
      <c r="L59" s="783"/>
      <c r="M59" s="783"/>
      <c r="N59" s="783"/>
      <c r="O59" s="207"/>
      <c r="P59" s="781"/>
      <c r="Q59" s="781"/>
      <c r="R59" s="781"/>
      <c r="S59" s="781"/>
      <c r="T59" s="781"/>
      <c r="U59" s="781"/>
    </row>
    <row r="60" spans="1:21" x14ac:dyDescent="0.2">
      <c r="A60" s="784" t="s">
        <v>539</v>
      </c>
      <c r="B60" s="784"/>
      <c r="C60" s="208">
        <f t="shared" ref="C60:H60" si="6">SUMIF(C56:C58,"=x",$M56:$M58)</f>
        <v>0</v>
      </c>
      <c r="D60" s="209">
        <f t="shared" si="6"/>
        <v>0</v>
      </c>
      <c r="E60" s="209">
        <f t="shared" si="6"/>
        <v>0</v>
      </c>
      <c r="F60" s="209">
        <f t="shared" si="6"/>
        <v>0</v>
      </c>
      <c r="G60" s="209">
        <f t="shared" si="6"/>
        <v>0</v>
      </c>
      <c r="H60" s="209">
        <f t="shared" si="6"/>
        <v>0</v>
      </c>
      <c r="I60" s="785">
        <f>SUM(C60:H60)</f>
        <v>0</v>
      </c>
      <c r="J60" s="785"/>
      <c r="K60" s="785"/>
      <c r="L60" s="785"/>
      <c r="M60" s="785"/>
      <c r="N60" s="785"/>
      <c r="O60" s="211"/>
      <c r="P60" s="781"/>
      <c r="Q60" s="781"/>
      <c r="R60" s="781"/>
      <c r="S60" s="781"/>
      <c r="T60" s="781"/>
      <c r="U60" s="781"/>
    </row>
    <row r="61" spans="1:21" x14ac:dyDescent="0.2">
      <c r="A61" s="823" t="s">
        <v>598</v>
      </c>
      <c r="B61" s="823"/>
      <c r="C61" s="823"/>
      <c r="D61" s="823"/>
      <c r="E61" s="823"/>
      <c r="F61" s="823"/>
      <c r="G61" s="823"/>
      <c r="H61" s="823"/>
      <c r="I61" s="823"/>
      <c r="J61" s="823"/>
      <c r="K61" s="823"/>
      <c r="L61" s="823"/>
      <c r="M61" s="823"/>
      <c r="N61" s="823"/>
      <c r="O61" s="305"/>
      <c r="P61" s="255"/>
      <c r="Q61" s="256"/>
      <c r="R61" s="256"/>
      <c r="S61" s="256"/>
      <c r="T61" s="256"/>
      <c r="U61" s="257"/>
    </row>
    <row r="62" spans="1:21" ht="12.75" customHeight="1" x14ac:dyDescent="0.2">
      <c r="A62" s="309" t="s">
        <v>659</v>
      </c>
      <c r="B62" s="323" t="s">
        <v>245</v>
      </c>
      <c r="C62" s="269"/>
      <c r="D62" s="270"/>
      <c r="E62" s="270"/>
      <c r="F62" s="270"/>
      <c r="G62" s="270"/>
      <c r="H62" s="271" t="s">
        <v>533</v>
      </c>
      <c r="I62" s="272"/>
      <c r="J62" s="273"/>
      <c r="K62" s="273"/>
      <c r="L62" s="274">
        <v>1</v>
      </c>
      <c r="M62" s="275">
        <v>10</v>
      </c>
      <c r="N62" s="18" t="s">
        <v>543</v>
      </c>
      <c r="O62" s="31"/>
      <c r="P62" s="36"/>
      <c r="Q62" s="278"/>
      <c r="R62" s="279"/>
      <c r="S62" s="184"/>
      <c r="T62" s="292"/>
      <c r="U62" s="585" t="s">
        <v>36</v>
      </c>
    </row>
    <row r="63" spans="1:21" x14ac:dyDescent="0.2">
      <c r="A63" s="820" t="s">
        <v>538</v>
      </c>
      <c r="B63" s="820"/>
      <c r="C63" s="316">
        <f>SUMIF(C56:C62,"=x",$I56:$I62)+SUMIF(C56:C62,"=x",$J56:$J62)+SUMIF(C56:C62,"=x",$K56:$K62)</f>
        <v>0</v>
      </c>
      <c r="D63" s="324"/>
      <c r="E63" s="324">
        <f>SUMIF(E56:E62,"=x",$I56:$I62)+SUMIF(E56:E62,"=x",$J56:$J62)+SUMIF(E56:E62,"=x",$K56:$K62)</f>
        <v>0</v>
      </c>
      <c r="F63" s="324"/>
      <c r="G63" s="324"/>
      <c r="H63" s="295">
        <v>1</v>
      </c>
      <c r="I63" s="821">
        <f>SUM(C63:H63)</f>
        <v>1</v>
      </c>
      <c r="J63" s="821"/>
      <c r="K63" s="821"/>
      <c r="L63" s="821"/>
      <c r="M63" s="821"/>
      <c r="N63" s="821"/>
      <c r="O63" s="296"/>
      <c r="P63" s="815"/>
      <c r="Q63" s="815"/>
      <c r="R63" s="815"/>
      <c r="S63" s="815"/>
      <c r="T63" s="815"/>
      <c r="U63" s="815"/>
    </row>
    <row r="64" spans="1:21" x14ac:dyDescent="0.2">
      <c r="A64" s="813" t="s">
        <v>539</v>
      </c>
      <c r="B64" s="813"/>
      <c r="C64" s="297">
        <f>SUMIF(C56:C62,"=x",$M56:$M62)</f>
        <v>0</v>
      </c>
      <c r="D64" s="298"/>
      <c r="E64" s="298">
        <f>SUMIF(E56:E62,"=x",$M56:$M62)</f>
        <v>0</v>
      </c>
      <c r="F64" s="298"/>
      <c r="G64" s="298"/>
      <c r="H64" s="299">
        <v>10</v>
      </c>
      <c r="I64" s="822">
        <f>SUM(C64:H64)</f>
        <v>10</v>
      </c>
      <c r="J64" s="822"/>
      <c r="K64" s="822"/>
      <c r="L64" s="822"/>
      <c r="M64" s="822"/>
      <c r="N64" s="822"/>
      <c r="O64" s="300"/>
      <c r="P64" s="815"/>
      <c r="Q64" s="815"/>
      <c r="R64" s="815"/>
      <c r="S64" s="815"/>
      <c r="T64" s="815"/>
      <c r="U64" s="815"/>
    </row>
    <row r="65" spans="1:21" x14ac:dyDescent="0.2">
      <c r="A65" s="816" t="s">
        <v>540</v>
      </c>
      <c r="B65" s="816"/>
      <c r="C65" s="301">
        <f>SUMPRODUCT(--(C56:C62="x"),--($N56:$N62="K"))</f>
        <v>0</v>
      </c>
      <c r="D65" s="302">
        <f>SUMPRODUCT(--(D56:D62="x"),--($N56:$N62="K"))</f>
        <v>0</v>
      </c>
      <c r="E65" s="302">
        <f>SUMPRODUCT(--(E56:E62="x"),--($N56:$N62="K"))</f>
        <v>0</v>
      </c>
      <c r="F65" s="302"/>
      <c r="G65" s="302"/>
      <c r="H65" s="303"/>
      <c r="I65" s="817">
        <f>SUM(C65:H65)</f>
        <v>0</v>
      </c>
      <c r="J65" s="817"/>
      <c r="K65" s="817"/>
      <c r="L65" s="817"/>
      <c r="M65" s="817"/>
      <c r="N65" s="817"/>
      <c r="O65" s="304"/>
      <c r="P65" s="815"/>
      <c r="Q65" s="815"/>
      <c r="R65" s="815"/>
      <c r="S65" s="815"/>
      <c r="T65" s="815"/>
      <c r="U65" s="815"/>
    </row>
    <row r="66" spans="1:21" x14ac:dyDescent="0.2">
      <c r="A66" s="818" t="s">
        <v>574</v>
      </c>
      <c r="B66" s="818"/>
      <c r="C66" s="819"/>
      <c r="D66" s="819"/>
      <c r="E66" s="819"/>
      <c r="F66" s="819"/>
      <c r="G66" s="819"/>
      <c r="H66" s="819"/>
      <c r="I66" s="819"/>
      <c r="J66" s="819"/>
      <c r="K66" s="819"/>
      <c r="L66" s="819"/>
      <c r="M66" s="819"/>
      <c r="N66" s="819"/>
      <c r="O66" s="325"/>
      <c r="P66" s="819"/>
      <c r="Q66" s="819"/>
      <c r="R66" s="819"/>
      <c r="S66" s="819"/>
      <c r="T66" s="819"/>
      <c r="U66" s="819"/>
    </row>
    <row r="67" spans="1:21" x14ac:dyDescent="0.2">
      <c r="A67" s="820" t="s">
        <v>538</v>
      </c>
      <c r="B67" s="820"/>
      <c r="C67" s="294">
        <f t="shared" ref="C67:H69" si="7">C22+C37+C54+C63</f>
        <v>0</v>
      </c>
      <c r="D67" s="294">
        <f t="shared" si="7"/>
        <v>13</v>
      </c>
      <c r="E67" s="294">
        <f t="shared" si="7"/>
        <v>13</v>
      </c>
      <c r="F67" s="294">
        <f t="shared" si="7"/>
        <v>14</v>
      </c>
      <c r="G67" s="294">
        <f t="shared" si="7"/>
        <v>17</v>
      </c>
      <c r="H67" s="294">
        <f t="shared" si="7"/>
        <v>11</v>
      </c>
      <c r="I67" s="821">
        <f>SUM(C67:H67)</f>
        <v>68</v>
      </c>
      <c r="J67" s="821"/>
      <c r="K67" s="821"/>
      <c r="L67" s="821"/>
      <c r="M67" s="821"/>
      <c r="N67" s="821"/>
      <c r="O67" s="296"/>
      <c r="P67" s="815"/>
      <c r="Q67" s="815"/>
      <c r="R67" s="815"/>
      <c r="S67" s="815"/>
      <c r="T67" s="815"/>
      <c r="U67" s="815"/>
    </row>
    <row r="68" spans="1:21" x14ac:dyDescent="0.2">
      <c r="A68" s="813" t="s">
        <v>539</v>
      </c>
      <c r="B68" s="813"/>
      <c r="C68" s="298">
        <f t="shared" si="7"/>
        <v>0</v>
      </c>
      <c r="D68" s="298">
        <f t="shared" si="7"/>
        <v>17</v>
      </c>
      <c r="E68" s="298">
        <f t="shared" si="7"/>
        <v>15</v>
      </c>
      <c r="F68" s="298">
        <f t="shared" si="7"/>
        <v>19</v>
      </c>
      <c r="G68" s="298">
        <f t="shared" si="7"/>
        <v>24</v>
      </c>
      <c r="H68" s="298">
        <f t="shared" si="7"/>
        <v>25</v>
      </c>
      <c r="I68" s="814">
        <f>SUM(C68:H68)</f>
        <v>100</v>
      </c>
      <c r="J68" s="814"/>
      <c r="K68" s="814"/>
      <c r="L68" s="814"/>
      <c r="M68" s="814"/>
      <c r="N68" s="814"/>
      <c r="O68" s="326"/>
      <c r="P68" s="815"/>
      <c r="Q68" s="815"/>
      <c r="R68" s="815"/>
      <c r="S68" s="815"/>
      <c r="T68" s="815"/>
      <c r="U68" s="815"/>
    </row>
    <row r="69" spans="1:21" x14ac:dyDescent="0.2">
      <c r="A69" s="816" t="s">
        <v>540</v>
      </c>
      <c r="B69" s="816"/>
      <c r="C69" s="302">
        <f t="shared" si="7"/>
        <v>0</v>
      </c>
      <c r="D69" s="302">
        <f t="shared" si="7"/>
        <v>1</v>
      </c>
      <c r="E69" s="302">
        <f t="shared" si="7"/>
        <v>4</v>
      </c>
      <c r="F69" s="302">
        <f t="shared" si="7"/>
        <v>4</v>
      </c>
      <c r="G69" s="302">
        <f t="shared" si="7"/>
        <v>4</v>
      </c>
      <c r="H69" s="302">
        <f t="shared" si="7"/>
        <v>3</v>
      </c>
      <c r="I69" s="817">
        <f>SUM(C69:H69)</f>
        <v>16</v>
      </c>
      <c r="J69" s="817"/>
      <c r="K69" s="817"/>
      <c r="L69" s="817"/>
      <c r="M69" s="817"/>
      <c r="N69" s="817"/>
      <c r="O69" s="304"/>
      <c r="P69" s="815"/>
      <c r="Q69" s="815"/>
      <c r="R69" s="815"/>
      <c r="S69" s="815"/>
      <c r="T69" s="815"/>
      <c r="U69" s="815"/>
    </row>
    <row r="70" spans="1:21" x14ac:dyDescent="0.2">
      <c r="A70" s="230"/>
      <c r="C70" s="230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P70" s="230"/>
      <c r="Q70" s="230"/>
      <c r="R70" s="230"/>
      <c r="S70" s="230"/>
      <c r="T70" s="230"/>
      <c r="U70" s="230"/>
    </row>
    <row r="71" spans="1:21" x14ac:dyDescent="0.2">
      <c r="A71" s="121" t="s">
        <v>667</v>
      </c>
      <c r="C71" s="230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P71" s="230"/>
      <c r="Q71" s="230"/>
      <c r="R71" s="230"/>
      <c r="S71" s="230"/>
      <c r="T71" s="230"/>
      <c r="U71" s="230"/>
    </row>
    <row r="72" spans="1:21" x14ac:dyDescent="0.2">
      <c r="A72" s="230"/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P72" s="230"/>
      <c r="Q72" s="230"/>
      <c r="R72" s="230"/>
      <c r="S72" s="230"/>
      <c r="T72" s="230"/>
      <c r="U72" s="230"/>
    </row>
    <row r="73" spans="1:21" s="12" customFormat="1" x14ac:dyDescent="0.2">
      <c r="A73" s="118" t="s">
        <v>575</v>
      </c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6"/>
      <c r="O73" s="6"/>
      <c r="P73" s="4"/>
      <c r="Q73" s="5"/>
      <c r="R73" s="5"/>
      <c r="S73" s="4"/>
      <c r="T73" s="4"/>
      <c r="U73" s="5"/>
    </row>
    <row r="74" spans="1:21" s="12" customFormat="1" x14ac:dyDescent="0.2">
      <c r="A74" s="5" t="s">
        <v>576</v>
      </c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6"/>
      <c r="O74" s="6"/>
      <c r="P74" s="4"/>
      <c r="Q74" s="5"/>
      <c r="R74" s="5"/>
      <c r="S74" s="4"/>
      <c r="T74" s="4"/>
      <c r="U74" s="5"/>
    </row>
    <row r="75" spans="1:21" s="12" customFormat="1" x14ac:dyDescent="0.2">
      <c r="A75" s="5" t="s">
        <v>577</v>
      </c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6"/>
      <c r="O75" s="6"/>
      <c r="P75" s="4"/>
      <c r="Q75" s="5"/>
      <c r="R75" s="5"/>
      <c r="S75" s="4"/>
      <c r="T75" s="4"/>
      <c r="U75" s="5"/>
    </row>
    <row r="76" spans="1:21" s="12" customFormat="1" x14ac:dyDescent="0.2">
      <c r="A76" s="5" t="s">
        <v>578</v>
      </c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6"/>
      <c r="O76" s="6"/>
      <c r="P76" s="4"/>
      <c r="Q76" s="5"/>
      <c r="R76" s="5"/>
      <c r="S76" s="4"/>
      <c r="T76" s="4"/>
      <c r="U76" s="5"/>
    </row>
    <row r="77" spans="1:21" s="12" customFormat="1" x14ac:dyDescent="0.2">
      <c r="A77" s="5" t="s">
        <v>579</v>
      </c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6"/>
      <c r="O77" s="6"/>
      <c r="P77" s="4"/>
      <c r="Q77" s="5"/>
      <c r="R77" s="5"/>
      <c r="S77" s="4"/>
      <c r="T77" s="4"/>
      <c r="U77" s="5"/>
    </row>
    <row r="78" spans="1:21" s="12" customFormat="1" x14ac:dyDescent="0.2">
      <c r="A78" s="4"/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6"/>
      <c r="O78" s="6"/>
      <c r="P78" s="4"/>
      <c r="Q78" s="5"/>
      <c r="R78" s="5"/>
      <c r="S78" s="4"/>
      <c r="T78" s="4"/>
      <c r="U78" s="5"/>
    </row>
    <row r="79" spans="1:21" s="12" customFormat="1" ht="28.5" customHeight="1" x14ac:dyDescent="0.2">
      <c r="A79" s="118" t="s">
        <v>580</v>
      </c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6"/>
      <c r="O79" s="6"/>
      <c r="P79" s="4"/>
      <c r="Q79" s="5"/>
      <c r="R79" s="5"/>
      <c r="S79" s="4"/>
      <c r="T79" s="4"/>
      <c r="U79" s="5"/>
    </row>
    <row r="80" spans="1:21" s="12" customFormat="1" x14ac:dyDescent="0.2">
      <c r="A80" s="119" t="s">
        <v>581</v>
      </c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6"/>
      <c r="O80" s="6"/>
      <c r="P80" s="4"/>
      <c r="Q80" s="5"/>
      <c r="R80" s="5"/>
      <c r="S80" s="4"/>
      <c r="T80" s="4"/>
      <c r="U80" s="5"/>
    </row>
    <row r="81" spans="1:21" s="12" customFormat="1" x14ac:dyDescent="0.2">
      <c r="A81" s="120" t="s">
        <v>582</v>
      </c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6"/>
      <c r="O81" s="6"/>
      <c r="P81" s="4"/>
      <c r="Q81" s="5"/>
      <c r="R81" s="5"/>
      <c r="S81" s="4"/>
      <c r="T81" s="4"/>
      <c r="U81" s="5"/>
    </row>
    <row r="82" spans="1:21" s="12" customFormat="1" ht="12.75" customHeight="1" x14ac:dyDescent="0.2">
      <c r="A82" s="5" t="s">
        <v>599</v>
      </c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6"/>
      <c r="O82" s="6"/>
      <c r="P82" s="4"/>
      <c r="Q82" s="5"/>
      <c r="R82" s="5"/>
      <c r="S82" s="4"/>
      <c r="T82" s="4"/>
      <c r="U82" s="5"/>
    </row>
  </sheetData>
  <mergeCells count="74">
    <mergeCell ref="A1:Q1"/>
    <mergeCell ref="O5:Q6"/>
    <mergeCell ref="R5:T6"/>
    <mergeCell ref="U5:U6"/>
    <mergeCell ref="A7:B7"/>
    <mergeCell ref="C7:H7"/>
    <mergeCell ref="I7:N7"/>
    <mergeCell ref="P7:U7"/>
    <mergeCell ref="A5:A6"/>
    <mergeCell ref="B5:B6"/>
    <mergeCell ref="C5:H5"/>
    <mergeCell ref="I5:L5"/>
    <mergeCell ref="M5:M6"/>
    <mergeCell ref="N5:N6"/>
    <mergeCell ref="A8:N8"/>
    <mergeCell ref="A22:B22"/>
    <mergeCell ref="I22:N22"/>
    <mergeCell ref="P22:U22"/>
    <mergeCell ref="A23:B23"/>
    <mergeCell ref="I23:N23"/>
    <mergeCell ref="P23:U23"/>
    <mergeCell ref="A24:B24"/>
    <mergeCell ref="I24:N24"/>
    <mergeCell ref="P24:U24"/>
    <mergeCell ref="A25:N25"/>
    <mergeCell ref="A37:B37"/>
    <mergeCell ref="I37:N37"/>
    <mergeCell ref="P37:U37"/>
    <mergeCell ref="A38:B38"/>
    <mergeCell ref="I38:N38"/>
    <mergeCell ref="P38:U38"/>
    <mergeCell ref="A39:B39"/>
    <mergeCell ref="I39:N39"/>
    <mergeCell ref="P39:U39"/>
    <mergeCell ref="A40:N40"/>
    <mergeCell ref="A54:B54"/>
    <mergeCell ref="I54:N54"/>
    <mergeCell ref="P54:U54"/>
    <mergeCell ref="A55:B55"/>
    <mergeCell ref="I55:N55"/>
    <mergeCell ref="P55:U55"/>
    <mergeCell ref="A56:B56"/>
    <mergeCell ref="I56:N56"/>
    <mergeCell ref="P56:U56"/>
    <mergeCell ref="A57:B57"/>
    <mergeCell ref="A59:B59"/>
    <mergeCell ref="I59:N59"/>
    <mergeCell ref="P59:U59"/>
    <mergeCell ref="A60:B60"/>
    <mergeCell ref="I60:N60"/>
    <mergeCell ref="P60:U60"/>
    <mergeCell ref="A61:N61"/>
    <mergeCell ref="A63:B63"/>
    <mergeCell ref="I63:N63"/>
    <mergeCell ref="P63:U63"/>
    <mergeCell ref="A64:B64"/>
    <mergeCell ref="I64:N64"/>
    <mergeCell ref="P64:U64"/>
    <mergeCell ref="A65:B65"/>
    <mergeCell ref="I65:N65"/>
    <mergeCell ref="P65:U65"/>
    <mergeCell ref="A66:B66"/>
    <mergeCell ref="C66:H66"/>
    <mergeCell ref="I66:N66"/>
    <mergeCell ref="P66:U66"/>
    <mergeCell ref="A67:B67"/>
    <mergeCell ref="I67:N67"/>
    <mergeCell ref="P67:U67"/>
    <mergeCell ref="A68:B68"/>
    <mergeCell ref="I68:N68"/>
    <mergeCell ref="P68:U68"/>
    <mergeCell ref="A69:B69"/>
    <mergeCell ref="I69:N69"/>
    <mergeCell ref="P69:U6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Z93"/>
  <sheetViews>
    <sheetView workbookViewId="0">
      <selection sqref="A1:Q1"/>
    </sheetView>
  </sheetViews>
  <sheetFormatPr defaultRowHeight="12.75" x14ac:dyDescent="0.2"/>
  <cols>
    <col min="1" max="1" width="15.42578125" style="9" customWidth="1"/>
    <col min="2" max="2" width="46.140625" style="9" customWidth="1"/>
    <col min="3" max="13" width="4.28515625" style="9" customWidth="1"/>
    <col min="14" max="14" width="6.7109375" style="9" customWidth="1"/>
    <col min="15" max="15" width="4.28515625" style="9" customWidth="1"/>
    <col min="16" max="16" width="16.140625" style="9" customWidth="1"/>
    <col min="17" max="17" width="38.42578125" style="9" bestFit="1" customWidth="1"/>
    <col min="18" max="18" width="19.7109375" style="425" customWidth="1"/>
    <col min="19" max="252" width="9.140625" style="9"/>
    <col min="253" max="253" width="15.42578125" style="9" customWidth="1"/>
    <col min="254" max="254" width="46.140625" style="9" customWidth="1"/>
    <col min="255" max="265" width="4.28515625" style="9" customWidth="1"/>
    <col min="266" max="266" width="5.85546875" style="9" customWidth="1"/>
    <col min="267" max="267" width="4.28515625" style="9" customWidth="1"/>
    <col min="268" max="268" width="16.140625" style="9" customWidth="1"/>
    <col min="269" max="269" width="25.28515625" style="9" customWidth="1"/>
    <col min="270" max="270" width="5.85546875" style="9" customWidth="1"/>
    <col min="271" max="271" width="18" style="9" customWidth="1"/>
    <col min="272" max="273" width="9.140625" style="9"/>
    <col min="274" max="274" width="19.7109375" style="9" customWidth="1"/>
    <col min="275" max="508" width="9.140625" style="9"/>
    <col min="509" max="509" width="15.42578125" style="9" customWidth="1"/>
    <col min="510" max="510" width="46.140625" style="9" customWidth="1"/>
    <col min="511" max="521" width="4.28515625" style="9" customWidth="1"/>
    <col min="522" max="522" width="5.85546875" style="9" customWidth="1"/>
    <col min="523" max="523" width="4.28515625" style="9" customWidth="1"/>
    <col min="524" max="524" width="16.140625" style="9" customWidth="1"/>
    <col min="525" max="525" width="25.28515625" style="9" customWidth="1"/>
    <col min="526" max="526" width="5.85546875" style="9" customWidth="1"/>
    <col min="527" max="527" width="18" style="9" customWidth="1"/>
    <col min="528" max="529" width="9.140625" style="9"/>
    <col min="530" max="530" width="19.7109375" style="9" customWidth="1"/>
    <col min="531" max="764" width="9.140625" style="9"/>
    <col min="765" max="765" width="15.42578125" style="9" customWidth="1"/>
    <col min="766" max="766" width="46.140625" style="9" customWidth="1"/>
    <col min="767" max="777" width="4.28515625" style="9" customWidth="1"/>
    <col min="778" max="778" width="5.85546875" style="9" customWidth="1"/>
    <col min="779" max="779" width="4.28515625" style="9" customWidth="1"/>
    <col min="780" max="780" width="16.140625" style="9" customWidth="1"/>
    <col min="781" max="781" width="25.28515625" style="9" customWidth="1"/>
    <col min="782" max="782" width="5.85546875" style="9" customWidth="1"/>
    <col min="783" max="783" width="18" style="9" customWidth="1"/>
    <col min="784" max="785" width="9.140625" style="9"/>
    <col min="786" max="786" width="19.7109375" style="9" customWidth="1"/>
    <col min="787" max="1020" width="9.140625" style="9"/>
    <col min="1021" max="1021" width="15.42578125" style="9" customWidth="1"/>
    <col min="1022" max="1022" width="46.140625" style="9" customWidth="1"/>
    <col min="1023" max="1033" width="4.28515625" style="9" customWidth="1"/>
    <col min="1034" max="1034" width="5.85546875" style="9" customWidth="1"/>
    <col min="1035" max="1035" width="4.28515625" style="9" customWidth="1"/>
    <col min="1036" max="1036" width="16.140625" style="9" customWidth="1"/>
    <col min="1037" max="1037" width="25.28515625" style="9" customWidth="1"/>
    <col min="1038" max="1038" width="5.85546875" style="9" customWidth="1"/>
    <col min="1039" max="1039" width="18" style="9" customWidth="1"/>
    <col min="1040" max="1041" width="9.140625" style="9"/>
    <col min="1042" max="1042" width="19.7109375" style="9" customWidth="1"/>
    <col min="1043" max="1276" width="9.140625" style="9"/>
    <col min="1277" max="1277" width="15.42578125" style="9" customWidth="1"/>
    <col min="1278" max="1278" width="46.140625" style="9" customWidth="1"/>
    <col min="1279" max="1289" width="4.28515625" style="9" customWidth="1"/>
    <col min="1290" max="1290" width="5.85546875" style="9" customWidth="1"/>
    <col min="1291" max="1291" width="4.28515625" style="9" customWidth="1"/>
    <col min="1292" max="1292" width="16.140625" style="9" customWidth="1"/>
    <col min="1293" max="1293" width="25.28515625" style="9" customWidth="1"/>
    <col min="1294" max="1294" width="5.85546875" style="9" customWidth="1"/>
    <col min="1295" max="1295" width="18" style="9" customWidth="1"/>
    <col min="1296" max="1297" width="9.140625" style="9"/>
    <col min="1298" max="1298" width="19.7109375" style="9" customWidth="1"/>
    <col min="1299" max="1532" width="9.140625" style="9"/>
    <col min="1533" max="1533" width="15.42578125" style="9" customWidth="1"/>
    <col min="1534" max="1534" width="46.140625" style="9" customWidth="1"/>
    <col min="1535" max="1545" width="4.28515625" style="9" customWidth="1"/>
    <col min="1546" max="1546" width="5.85546875" style="9" customWidth="1"/>
    <col min="1547" max="1547" width="4.28515625" style="9" customWidth="1"/>
    <col min="1548" max="1548" width="16.140625" style="9" customWidth="1"/>
    <col min="1549" max="1549" width="25.28515625" style="9" customWidth="1"/>
    <col min="1550" max="1550" width="5.85546875" style="9" customWidth="1"/>
    <col min="1551" max="1551" width="18" style="9" customWidth="1"/>
    <col min="1552" max="1553" width="9.140625" style="9"/>
    <col min="1554" max="1554" width="19.7109375" style="9" customWidth="1"/>
    <col min="1555" max="1788" width="9.140625" style="9"/>
    <col min="1789" max="1789" width="15.42578125" style="9" customWidth="1"/>
    <col min="1790" max="1790" width="46.140625" style="9" customWidth="1"/>
    <col min="1791" max="1801" width="4.28515625" style="9" customWidth="1"/>
    <col min="1802" max="1802" width="5.85546875" style="9" customWidth="1"/>
    <col min="1803" max="1803" width="4.28515625" style="9" customWidth="1"/>
    <col min="1804" max="1804" width="16.140625" style="9" customWidth="1"/>
    <col min="1805" max="1805" width="25.28515625" style="9" customWidth="1"/>
    <col min="1806" max="1806" width="5.85546875" style="9" customWidth="1"/>
    <col min="1807" max="1807" width="18" style="9" customWidth="1"/>
    <col min="1808" max="1809" width="9.140625" style="9"/>
    <col min="1810" max="1810" width="19.7109375" style="9" customWidth="1"/>
    <col min="1811" max="2044" width="9.140625" style="9"/>
    <col min="2045" max="2045" width="15.42578125" style="9" customWidth="1"/>
    <col min="2046" max="2046" width="46.140625" style="9" customWidth="1"/>
    <col min="2047" max="2057" width="4.28515625" style="9" customWidth="1"/>
    <col min="2058" max="2058" width="5.85546875" style="9" customWidth="1"/>
    <col min="2059" max="2059" width="4.28515625" style="9" customWidth="1"/>
    <col min="2060" max="2060" width="16.140625" style="9" customWidth="1"/>
    <col min="2061" max="2061" width="25.28515625" style="9" customWidth="1"/>
    <col min="2062" max="2062" width="5.85546875" style="9" customWidth="1"/>
    <col min="2063" max="2063" width="18" style="9" customWidth="1"/>
    <col min="2064" max="2065" width="9.140625" style="9"/>
    <col min="2066" max="2066" width="19.7109375" style="9" customWidth="1"/>
    <col min="2067" max="2300" width="9.140625" style="9"/>
    <col min="2301" max="2301" width="15.42578125" style="9" customWidth="1"/>
    <col min="2302" max="2302" width="46.140625" style="9" customWidth="1"/>
    <col min="2303" max="2313" width="4.28515625" style="9" customWidth="1"/>
    <col min="2314" max="2314" width="5.85546875" style="9" customWidth="1"/>
    <col min="2315" max="2315" width="4.28515625" style="9" customWidth="1"/>
    <col min="2316" max="2316" width="16.140625" style="9" customWidth="1"/>
    <col min="2317" max="2317" width="25.28515625" style="9" customWidth="1"/>
    <col min="2318" max="2318" width="5.85546875" style="9" customWidth="1"/>
    <col min="2319" max="2319" width="18" style="9" customWidth="1"/>
    <col min="2320" max="2321" width="9.140625" style="9"/>
    <col min="2322" max="2322" width="19.7109375" style="9" customWidth="1"/>
    <col min="2323" max="2556" width="9.140625" style="9"/>
    <col min="2557" max="2557" width="15.42578125" style="9" customWidth="1"/>
    <col min="2558" max="2558" width="46.140625" style="9" customWidth="1"/>
    <col min="2559" max="2569" width="4.28515625" style="9" customWidth="1"/>
    <col min="2570" max="2570" width="5.85546875" style="9" customWidth="1"/>
    <col min="2571" max="2571" width="4.28515625" style="9" customWidth="1"/>
    <col min="2572" max="2572" width="16.140625" style="9" customWidth="1"/>
    <col min="2573" max="2573" width="25.28515625" style="9" customWidth="1"/>
    <col min="2574" max="2574" width="5.85546875" style="9" customWidth="1"/>
    <col min="2575" max="2575" width="18" style="9" customWidth="1"/>
    <col min="2576" max="2577" width="9.140625" style="9"/>
    <col min="2578" max="2578" width="19.7109375" style="9" customWidth="1"/>
    <col min="2579" max="2812" width="9.140625" style="9"/>
    <col min="2813" max="2813" width="15.42578125" style="9" customWidth="1"/>
    <col min="2814" max="2814" width="46.140625" style="9" customWidth="1"/>
    <col min="2815" max="2825" width="4.28515625" style="9" customWidth="1"/>
    <col min="2826" max="2826" width="5.85546875" style="9" customWidth="1"/>
    <col min="2827" max="2827" width="4.28515625" style="9" customWidth="1"/>
    <col min="2828" max="2828" width="16.140625" style="9" customWidth="1"/>
    <col min="2829" max="2829" width="25.28515625" style="9" customWidth="1"/>
    <col min="2830" max="2830" width="5.85546875" style="9" customWidth="1"/>
    <col min="2831" max="2831" width="18" style="9" customWidth="1"/>
    <col min="2832" max="2833" width="9.140625" style="9"/>
    <col min="2834" max="2834" width="19.7109375" style="9" customWidth="1"/>
    <col min="2835" max="3068" width="9.140625" style="9"/>
    <col min="3069" max="3069" width="15.42578125" style="9" customWidth="1"/>
    <col min="3070" max="3070" width="46.140625" style="9" customWidth="1"/>
    <col min="3071" max="3081" width="4.28515625" style="9" customWidth="1"/>
    <col min="3082" max="3082" width="5.85546875" style="9" customWidth="1"/>
    <col min="3083" max="3083" width="4.28515625" style="9" customWidth="1"/>
    <col min="3084" max="3084" width="16.140625" style="9" customWidth="1"/>
    <col min="3085" max="3085" width="25.28515625" style="9" customWidth="1"/>
    <col min="3086" max="3086" width="5.85546875" style="9" customWidth="1"/>
    <col min="3087" max="3087" width="18" style="9" customWidth="1"/>
    <col min="3088" max="3089" width="9.140625" style="9"/>
    <col min="3090" max="3090" width="19.7109375" style="9" customWidth="1"/>
    <col min="3091" max="3324" width="9.140625" style="9"/>
    <col min="3325" max="3325" width="15.42578125" style="9" customWidth="1"/>
    <col min="3326" max="3326" width="46.140625" style="9" customWidth="1"/>
    <col min="3327" max="3337" width="4.28515625" style="9" customWidth="1"/>
    <col min="3338" max="3338" width="5.85546875" style="9" customWidth="1"/>
    <col min="3339" max="3339" width="4.28515625" style="9" customWidth="1"/>
    <col min="3340" max="3340" width="16.140625" style="9" customWidth="1"/>
    <col min="3341" max="3341" width="25.28515625" style="9" customWidth="1"/>
    <col min="3342" max="3342" width="5.85546875" style="9" customWidth="1"/>
    <col min="3343" max="3343" width="18" style="9" customWidth="1"/>
    <col min="3344" max="3345" width="9.140625" style="9"/>
    <col min="3346" max="3346" width="19.7109375" style="9" customWidth="1"/>
    <col min="3347" max="3580" width="9.140625" style="9"/>
    <col min="3581" max="3581" width="15.42578125" style="9" customWidth="1"/>
    <col min="3582" max="3582" width="46.140625" style="9" customWidth="1"/>
    <col min="3583" max="3593" width="4.28515625" style="9" customWidth="1"/>
    <col min="3594" max="3594" width="5.85546875" style="9" customWidth="1"/>
    <col min="3595" max="3595" width="4.28515625" style="9" customWidth="1"/>
    <col min="3596" max="3596" width="16.140625" style="9" customWidth="1"/>
    <col min="3597" max="3597" width="25.28515625" style="9" customWidth="1"/>
    <col min="3598" max="3598" width="5.85546875" style="9" customWidth="1"/>
    <col min="3599" max="3599" width="18" style="9" customWidth="1"/>
    <col min="3600" max="3601" width="9.140625" style="9"/>
    <col min="3602" max="3602" width="19.7109375" style="9" customWidth="1"/>
    <col min="3603" max="3836" width="9.140625" style="9"/>
    <col min="3837" max="3837" width="15.42578125" style="9" customWidth="1"/>
    <col min="3838" max="3838" width="46.140625" style="9" customWidth="1"/>
    <col min="3839" max="3849" width="4.28515625" style="9" customWidth="1"/>
    <col min="3850" max="3850" width="5.85546875" style="9" customWidth="1"/>
    <col min="3851" max="3851" width="4.28515625" style="9" customWidth="1"/>
    <col min="3852" max="3852" width="16.140625" style="9" customWidth="1"/>
    <col min="3853" max="3853" width="25.28515625" style="9" customWidth="1"/>
    <col min="3854" max="3854" width="5.85546875" style="9" customWidth="1"/>
    <col min="3855" max="3855" width="18" style="9" customWidth="1"/>
    <col min="3856" max="3857" width="9.140625" style="9"/>
    <col min="3858" max="3858" width="19.7109375" style="9" customWidth="1"/>
    <col min="3859" max="4092" width="9.140625" style="9"/>
    <col min="4093" max="4093" width="15.42578125" style="9" customWidth="1"/>
    <col min="4094" max="4094" width="46.140625" style="9" customWidth="1"/>
    <col min="4095" max="4105" width="4.28515625" style="9" customWidth="1"/>
    <col min="4106" max="4106" width="5.85546875" style="9" customWidth="1"/>
    <col min="4107" max="4107" width="4.28515625" style="9" customWidth="1"/>
    <col min="4108" max="4108" width="16.140625" style="9" customWidth="1"/>
    <col min="4109" max="4109" width="25.28515625" style="9" customWidth="1"/>
    <col min="4110" max="4110" width="5.85546875" style="9" customWidth="1"/>
    <col min="4111" max="4111" width="18" style="9" customWidth="1"/>
    <col min="4112" max="4113" width="9.140625" style="9"/>
    <col min="4114" max="4114" width="19.7109375" style="9" customWidth="1"/>
    <col min="4115" max="4348" width="9.140625" style="9"/>
    <col min="4349" max="4349" width="15.42578125" style="9" customWidth="1"/>
    <col min="4350" max="4350" width="46.140625" style="9" customWidth="1"/>
    <col min="4351" max="4361" width="4.28515625" style="9" customWidth="1"/>
    <col min="4362" max="4362" width="5.85546875" style="9" customWidth="1"/>
    <col min="4363" max="4363" width="4.28515625" style="9" customWidth="1"/>
    <col min="4364" max="4364" width="16.140625" style="9" customWidth="1"/>
    <col min="4365" max="4365" width="25.28515625" style="9" customWidth="1"/>
    <col min="4366" max="4366" width="5.85546875" style="9" customWidth="1"/>
    <col min="4367" max="4367" width="18" style="9" customWidth="1"/>
    <col min="4368" max="4369" width="9.140625" style="9"/>
    <col min="4370" max="4370" width="19.7109375" style="9" customWidth="1"/>
    <col min="4371" max="4604" width="9.140625" style="9"/>
    <col min="4605" max="4605" width="15.42578125" style="9" customWidth="1"/>
    <col min="4606" max="4606" width="46.140625" style="9" customWidth="1"/>
    <col min="4607" max="4617" width="4.28515625" style="9" customWidth="1"/>
    <col min="4618" max="4618" width="5.85546875" style="9" customWidth="1"/>
    <col min="4619" max="4619" width="4.28515625" style="9" customWidth="1"/>
    <col min="4620" max="4620" width="16.140625" style="9" customWidth="1"/>
    <col min="4621" max="4621" width="25.28515625" style="9" customWidth="1"/>
    <col min="4622" max="4622" width="5.85546875" style="9" customWidth="1"/>
    <col min="4623" max="4623" width="18" style="9" customWidth="1"/>
    <col min="4624" max="4625" width="9.140625" style="9"/>
    <col min="4626" max="4626" width="19.7109375" style="9" customWidth="1"/>
    <col min="4627" max="4860" width="9.140625" style="9"/>
    <col min="4861" max="4861" width="15.42578125" style="9" customWidth="1"/>
    <col min="4862" max="4862" width="46.140625" style="9" customWidth="1"/>
    <col min="4863" max="4873" width="4.28515625" style="9" customWidth="1"/>
    <col min="4874" max="4874" width="5.85546875" style="9" customWidth="1"/>
    <col min="4875" max="4875" width="4.28515625" style="9" customWidth="1"/>
    <col min="4876" max="4876" width="16.140625" style="9" customWidth="1"/>
    <col min="4877" max="4877" width="25.28515625" style="9" customWidth="1"/>
    <col min="4878" max="4878" width="5.85546875" style="9" customWidth="1"/>
    <col min="4879" max="4879" width="18" style="9" customWidth="1"/>
    <col min="4880" max="4881" width="9.140625" style="9"/>
    <col min="4882" max="4882" width="19.7109375" style="9" customWidth="1"/>
    <col min="4883" max="5116" width="9.140625" style="9"/>
    <col min="5117" max="5117" width="15.42578125" style="9" customWidth="1"/>
    <col min="5118" max="5118" width="46.140625" style="9" customWidth="1"/>
    <col min="5119" max="5129" width="4.28515625" style="9" customWidth="1"/>
    <col min="5130" max="5130" width="5.85546875" style="9" customWidth="1"/>
    <col min="5131" max="5131" width="4.28515625" style="9" customWidth="1"/>
    <col min="5132" max="5132" width="16.140625" style="9" customWidth="1"/>
    <col min="5133" max="5133" width="25.28515625" style="9" customWidth="1"/>
    <col min="5134" max="5134" width="5.85546875" style="9" customWidth="1"/>
    <col min="5135" max="5135" width="18" style="9" customWidth="1"/>
    <col min="5136" max="5137" width="9.140625" style="9"/>
    <col min="5138" max="5138" width="19.7109375" style="9" customWidth="1"/>
    <col min="5139" max="5372" width="9.140625" style="9"/>
    <col min="5373" max="5373" width="15.42578125" style="9" customWidth="1"/>
    <col min="5374" max="5374" width="46.140625" style="9" customWidth="1"/>
    <col min="5375" max="5385" width="4.28515625" style="9" customWidth="1"/>
    <col min="5386" max="5386" width="5.85546875" style="9" customWidth="1"/>
    <col min="5387" max="5387" width="4.28515625" style="9" customWidth="1"/>
    <col min="5388" max="5388" width="16.140625" style="9" customWidth="1"/>
    <col min="5389" max="5389" width="25.28515625" style="9" customWidth="1"/>
    <col min="5390" max="5390" width="5.85546875" style="9" customWidth="1"/>
    <col min="5391" max="5391" width="18" style="9" customWidth="1"/>
    <col min="5392" max="5393" width="9.140625" style="9"/>
    <col min="5394" max="5394" width="19.7109375" style="9" customWidth="1"/>
    <col min="5395" max="5628" width="9.140625" style="9"/>
    <col min="5629" max="5629" width="15.42578125" style="9" customWidth="1"/>
    <col min="5630" max="5630" width="46.140625" style="9" customWidth="1"/>
    <col min="5631" max="5641" width="4.28515625" style="9" customWidth="1"/>
    <col min="5642" max="5642" width="5.85546875" style="9" customWidth="1"/>
    <col min="5643" max="5643" width="4.28515625" style="9" customWidth="1"/>
    <col min="5644" max="5644" width="16.140625" style="9" customWidth="1"/>
    <col min="5645" max="5645" width="25.28515625" style="9" customWidth="1"/>
    <col min="5646" max="5646" width="5.85546875" style="9" customWidth="1"/>
    <col min="5647" max="5647" width="18" style="9" customWidth="1"/>
    <col min="5648" max="5649" width="9.140625" style="9"/>
    <col min="5650" max="5650" width="19.7109375" style="9" customWidth="1"/>
    <col min="5651" max="5884" width="9.140625" style="9"/>
    <col min="5885" max="5885" width="15.42578125" style="9" customWidth="1"/>
    <col min="5886" max="5886" width="46.140625" style="9" customWidth="1"/>
    <col min="5887" max="5897" width="4.28515625" style="9" customWidth="1"/>
    <col min="5898" max="5898" width="5.85546875" style="9" customWidth="1"/>
    <col min="5899" max="5899" width="4.28515625" style="9" customWidth="1"/>
    <col min="5900" max="5900" width="16.140625" style="9" customWidth="1"/>
    <col min="5901" max="5901" width="25.28515625" style="9" customWidth="1"/>
    <col min="5902" max="5902" width="5.85546875" style="9" customWidth="1"/>
    <col min="5903" max="5903" width="18" style="9" customWidth="1"/>
    <col min="5904" max="5905" width="9.140625" style="9"/>
    <col min="5906" max="5906" width="19.7109375" style="9" customWidth="1"/>
    <col min="5907" max="6140" width="9.140625" style="9"/>
    <col min="6141" max="6141" width="15.42578125" style="9" customWidth="1"/>
    <col min="6142" max="6142" width="46.140625" style="9" customWidth="1"/>
    <col min="6143" max="6153" width="4.28515625" style="9" customWidth="1"/>
    <col min="6154" max="6154" width="5.85546875" style="9" customWidth="1"/>
    <col min="6155" max="6155" width="4.28515625" style="9" customWidth="1"/>
    <col min="6156" max="6156" width="16.140625" style="9" customWidth="1"/>
    <col min="6157" max="6157" width="25.28515625" style="9" customWidth="1"/>
    <col min="6158" max="6158" width="5.85546875" style="9" customWidth="1"/>
    <col min="6159" max="6159" width="18" style="9" customWidth="1"/>
    <col min="6160" max="6161" width="9.140625" style="9"/>
    <col min="6162" max="6162" width="19.7109375" style="9" customWidth="1"/>
    <col min="6163" max="6396" width="9.140625" style="9"/>
    <col min="6397" max="6397" width="15.42578125" style="9" customWidth="1"/>
    <col min="6398" max="6398" width="46.140625" style="9" customWidth="1"/>
    <col min="6399" max="6409" width="4.28515625" style="9" customWidth="1"/>
    <col min="6410" max="6410" width="5.85546875" style="9" customWidth="1"/>
    <col min="6411" max="6411" width="4.28515625" style="9" customWidth="1"/>
    <col min="6412" max="6412" width="16.140625" style="9" customWidth="1"/>
    <col min="6413" max="6413" width="25.28515625" style="9" customWidth="1"/>
    <col min="6414" max="6414" width="5.85546875" style="9" customWidth="1"/>
    <col min="6415" max="6415" width="18" style="9" customWidth="1"/>
    <col min="6416" max="6417" width="9.140625" style="9"/>
    <col min="6418" max="6418" width="19.7109375" style="9" customWidth="1"/>
    <col min="6419" max="6652" width="9.140625" style="9"/>
    <col min="6653" max="6653" width="15.42578125" style="9" customWidth="1"/>
    <col min="6654" max="6654" width="46.140625" style="9" customWidth="1"/>
    <col min="6655" max="6665" width="4.28515625" style="9" customWidth="1"/>
    <col min="6666" max="6666" width="5.85546875" style="9" customWidth="1"/>
    <col min="6667" max="6667" width="4.28515625" style="9" customWidth="1"/>
    <col min="6668" max="6668" width="16.140625" style="9" customWidth="1"/>
    <col min="6669" max="6669" width="25.28515625" style="9" customWidth="1"/>
    <col min="6670" max="6670" width="5.85546875" style="9" customWidth="1"/>
    <col min="6671" max="6671" width="18" style="9" customWidth="1"/>
    <col min="6672" max="6673" width="9.140625" style="9"/>
    <col min="6674" max="6674" width="19.7109375" style="9" customWidth="1"/>
    <col min="6675" max="6908" width="9.140625" style="9"/>
    <col min="6909" max="6909" width="15.42578125" style="9" customWidth="1"/>
    <col min="6910" max="6910" width="46.140625" style="9" customWidth="1"/>
    <col min="6911" max="6921" width="4.28515625" style="9" customWidth="1"/>
    <col min="6922" max="6922" width="5.85546875" style="9" customWidth="1"/>
    <col min="6923" max="6923" width="4.28515625" style="9" customWidth="1"/>
    <col min="6924" max="6924" width="16.140625" style="9" customWidth="1"/>
    <col min="6925" max="6925" width="25.28515625" style="9" customWidth="1"/>
    <col min="6926" max="6926" width="5.85546875" style="9" customWidth="1"/>
    <col min="6927" max="6927" width="18" style="9" customWidth="1"/>
    <col min="6928" max="6929" width="9.140625" style="9"/>
    <col min="6930" max="6930" width="19.7109375" style="9" customWidth="1"/>
    <col min="6931" max="7164" width="9.140625" style="9"/>
    <col min="7165" max="7165" width="15.42578125" style="9" customWidth="1"/>
    <col min="7166" max="7166" width="46.140625" style="9" customWidth="1"/>
    <col min="7167" max="7177" width="4.28515625" style="9" customWidth="1"/>
    <col min="7178" max="7178" width="5.85546875" style="9" customWidth="1"/>
    <col min="7179" max="7179" width="4.28515625" style="9" customWidth="1"/>
    <col min="7180" max="7180" width="16.140625" style="9" customWidth="1"/>
    <col min="7181" max="7181" width="25.28515625" style="9" customWidth="1"/>
    <col min="7182" max="7182" width="5.85546875" style="9" customWidth="1"/>
    <col min="7183" max="7183" width="18" style="9" customWidth="1"/>
    <col min="7184" max="7185" width="9.140625" style="9"/>
    <col min="7186" max="7186" width="19.7109375" style="9" customWidth="1"/>
    <col min="7187" max="7420" width="9.140625" style="9"/>
    <col min="7421" max="7421" width="15.42578125" style="9" customWidth="1"/>
    <col min="7422" max="7422" width="46.140625" style="9" customWidth="1"/>
    <col min="7423" max="7433" width="4.28515625" style="9" customWidth="1"/>
    <col min="7434" max="7434" width="5.85546875" style="9" customWidth="1"/>
    <col min="7435" max="7435" width="4.28515625" style="9" customWidth="1"/>
    <col min="7436" max="7436" width="16.140625" style="9" customWidth="1"/>
    <col min="7437" max="7437" width="25.28515625" style="9" customWidth="1"/>
    <col min="7438" max="7438" width="5.85546875" style="9" customWidth="1"/>
    <col min="7439" max="7439" width="18" style="9" customWidth="1"/>
    <col min="7440" max="7441" width="9.140625" style="9"/>
    <col min="7442" max="7442" width="19.7109375" style="9" customWidth="1"/>
    <col min="7443" max="7676" width="9.140625" style="9"/>
    <col min="7677" max="7677" width="15.42578125" style="9" customWidth="1"/>
    <col min="7678" max="7678" width="46.140625" style="9" customWidth="1"/>
    <col min="7679" max="7689" width="4.28515625" style="9" customWidth="1"/>
    <col min="7690" max="7690" width="5.85546875" style="9" customWidth="1"/>
    <col min="7691" max="7691" width="4.28515625" style="9" customWidth="1"/>
    <col min="7692" max="7692" width="16.140625" style="9" customWidth="1"/>
    <col min="7693" max="7693" width="25.28515625" style="9" customWidth="1"/>
    <col min="7694" max="7694" width="5.85546875" style="9" customWidth="1"/>
    <col min="7695" max="7695" width="18" style="9" customWidth="1"/>
    <col min="7696" max="7697" width="9.140625" style="9"/>
    <col min="7698" max="7698" width="19.7109375" style="9" customWidth="1"/>
    <col min="7699" max="7932" width="9.140625" style="9"/>
    <col min="7933" max="7933" width="15.42578125" style="9" customWidth="1"/>
    <col min="7934" max="7934" width="46.140625" style="9" customWidth="1"/>
    <col min="7935" max="7945" width="4.28515625" style="9" customWidth="1"/>
    <col min="7946" max="7946" width="5.85546875" style="9" customWidth="1"/>
    <col min="7947" max="7947" width="4.28515625" style="9" customWidth="1"/>
    <col min="7948" max="7948" width="16.140625" style="9" customWidth="1"/>
    <col min="7949" max="7949" width="25.28515625" style="9" customWidth="1"/>
    <col min="7950" max="7950" width="5.85546875" style="9" customWidth="1"/>
    <col min="7951" max="7951" width="18" style="9" customWidth="1"/>
    <col min="7952" max="7953" width="9.140625" style="9"/>
    <col min="7954" max="7954" width="19.7109375" style="9" customWidth="1"/>
    <col min="7955" max="8188" width="9.140625" style="9"/>
    <col min="8189" max="8189" width="15.42578125" style="9" customWidth="1"/>
    <col min="8190" max="8190" width="46.140625" style="9" customWidth="1"/>
    <col min="8191" max="8201" width="4.28515625" style="9" customWidth="1"/>
    <col min="8202" max="8202" width="5.85546875" style="9" customWidth="1"/>
    <col min="8203" max="8203" width="4.28515625" style="9" customWidth="1"/>
    <col min="8204" max="8204" width="16.140625" style="9" customWidth="1"/>
    <col min="8205" max="8205" width="25.28515625" style="9" customWidth="1"/>
    <col min="8206" max="8206" width="5.85546875" style="9" customWidth="1"/>
    <col min="8207" max="8207" width="18" style="9" customWidth="1"/>
    <col min="8208" max="8209" width="9.140625" style="9"/>
    <col min="8210" max="8210" width="19.7109375" style="9" customWidth="1"/>
    <col min="8211" max="8444" width="9.140625" style="9"/>
    <col min="8445" max="8445" width="15.42578125" style="9" customWidth="1"/>
    <col min="8446" max="8446" width="46.140625" style="9" customWidth="1"/>
    <col min="8447" max="8457" width="4.28515625" style="9" customWidth="1"/>
    <col min="8458" max="8458" width="5.85546875" style="9" customWidth="1"/>
    <col min="8459" max="8459" width="4.28515625" style="9" customWidth="1"/>
    <col min="8460" max="8460" width="16.140625" style="9" customWidth="1"/>
    <col min="8461" max="8461" width="25.28515625" style="9" customWidth="1"/>
    <col min="8462" max="8462" width="5.85546875" style="9" customWidth="1"/>
    <col min="8463" max="8463" width="18" style="9" customWidth="1"/>
    <col min="8464" max="8465" width="9.140625" style="9"/>
    <col min="8466" max="8466" width="19.7109375" style="9" customWidth="1"/>
    <col min="8467" max="8700" width="9.140625" style="9"/>
    <col min="8701" max="8701" width="15.42578125" style="9" customWidth="1"/>
    <col min="8702" max="8702" width="46.140625" style="9" customWidth="1"/>
    <col min="8703" max="8713" width="4.28515625" style="9" customWidth="1"/>
    <col min="8714" max="8714" width="5.85546875" style="9" customWidth="1"/>
    <col min="8715" max="8715" width="4.28515625" style="9" customWidth="1"/>
    <col min="8716" max="8716" width="16.140625" style="9" customWidth="1"/>
    <col min="8717" max="8717" width="25.28515625" style="9" customWidth="1"/>
    <col min="8718" max="8718" width="5.85546875" style="9" customWidth="1"/>
    <col min="8719" max="8719" width="18" style="9" customWidth="1"/>
    <col min="8720" max="8721" width="9.140625" style="9"/>
    <col min="8722" max="8722" width="19.7109375" style="9" customWidth="1"/>
    <col min="8723" max="8956" width="9.140625" style="9"/>
    <col min="8957" max="8957" width="15.42578125" style="9" customWidth="1"/>
    <col min="8958" max="8958" width="46.140625" style="9" customWidth="1"/>
    <col min="8959" max="8969" width="4.28515625" style="9" customWidth="1"/>
    <col min="8970" max="8970" width="5.85546875" style="9" customWidth="1"/>
    <col min="8971" max="8971" width="4.28515625" style="9" customWidth="1"/>
    <col min="8972" max="8972" width="16.140625" style="9" customWidth="1"/>
    <col min="8973" max="8973" width="25.28515625" style="9" customWidth="1"/>
    <col min="8974" max="8974" width="5.85546875" style="9" customWidth="1"/>
    <col min="8975" max="8975" width="18" style="9" customWidth="1"/>
    <col min="8976" max="8977" width="9.140625" style="9"/>
    <col min="8978" max="8978" width="19.7109375" style="9" customWidth="1"/>
    <col min="8979" max="9212" width="9.140625" style="9"/>
    <col min="9213" max="9213" width="15.42578125" style="9" customWidth="1"/>
    <col min="9214" max="9214" width="46.140625" style="9" customWidth="1"/>
    <col min="9215" max="9225" width="4.28515625" style="9" customWidth="1"/>
    <col min="9226" max="9226" width="5.85546875" style="9" customWidth="1"/>
    <col min="9227" max="9227" width="4.28515625" style="9" customWidth="1"/>
    <col min="9228" max="9228" width="16.140625" style="9" customWidth="1"/>
    <col min="9229" max="9229" width="25.28515625" style="9" customWidth="1"/>
    <col min="9230" max="9230" width="5.85546875" style="9" customWidth="1"/>
    <col min="9231" max="9231" width="18" style="9" customWidth="1"/>
    <col min="9232" max="9233" width="9.140625" style="9"/>
    <col min="9234" max="9234" width="19.7109375" style="9" customWidth="1"/>
    <col min="9235" max="9468" width="9.140625" style="9"/>
    <col min="9469" max="9469" width="15.42578125" style="9" customWidth="1"/>
    <col min="9470" max="9470" width="46.140625" style="9" customWidth="1"/>
    <col min="9471" max="9481" width="4.28515625" style="9" customWidth="1"/>
    <col min="9482" max="9482" width="5.85546875" style="9" customWidth="1"/>
    <col min="9483" max="9483" width="4.28515625" style="9" customWidth="1"/>
    <col min="9484" max="9484" width="16.140625" style="9" customWidth="1"/>
    <col min="9485" max="9485" width="25.28515625" style="9" customWidth="1"/>
    <col min="9486" max="9486" width="5.85546875" style="9" customWidth="1"/>
    <col min="9487" max="9487" width="18" style="9" customWidth="1"/>
    <col min="9488" max="9489" width="9.140625" style="9"/>
    <col min="9490" max="9490" width="19.7109375" style="9" customWidth="1"/>
    <col min="9491" max="9724" width="9.140625" style="9"/>
    <col min="9725" max="9725" width="15.42578125" style="9" customWidth="1"/>
    <col min="9726" max="9726" width="46.140625" style="9" customWidth="1"/>
    <col min="9727" max="9737" width="4.28515625" style="9" customWidth="1"/>
    <col min="9738" max="9738" width="5.85546875" style="9" customWidth="1"/>
    <col min="9739" max="9739" width="4.28515625" style="9" customWidth="1"/>
    <col min="9740" max="9740" width="16.140625" style="9" customWidth="1"/>
    <col min="9741" max="9741" width="25.28515625" style="9" customWidth="1"/>
    <col min="9742" max="9742" width="5.85546875" style="9" customWidth="1"/>
    <col min="9743" max="9743" width="18" style="9" customWidth="1"/>
    <col min="9744" max="9745" width="9.140625" style="9"/>
    <col min="9746" max="9746" width="19.7109375" style="9" customWidth="1"/>
    <col min="9747" max="9980" width="9.140625" style="9"/>
    <col min="9981" max="9981" width="15.42578125" style="9" customWidth="1"/>
    <col min="9982" max="9982" width="46.140625" style="9" customWidth="1"/>
    <col min="9983" max="9993" width="4.28515625" style="9" customWidth="1"/>
    <col min="9994" max="9994" width="5.85546875" style="9" customWidth="1"/>
    <col min="9995" max="9995" width="4.28515625" style="9" customWidth="1"/>
    <col min="9996" max="9996" width="16.140625" style="9" customWidth="1"/>
    <col min="9997" max="9997" width="25.28515625" style="9" customWidth="1"/>
    <col min="9998" max="9998" width="5.85546875" style="9" customWidth="1"/>
    <col min="9999" max="9999" width="18" style="9" customWidth="1"/>
    <col min="10000" max="10001" width="9.140625" style="9"/>
    <col min="10002" max="10002" width="19.7109375" style="9" customWidth="1"/>
    <col min="10003" max="10236" width="9.140625" style="9"/>
    <col min="10237" max="10237" width="15.42578125" style="9" customWidth="1"/>
    <col min="10238" max="10238" width="46.140625" style="9" customWidth="1"/>
    <col min="10239" max="10249" width="4.28515625" style="9" customWidth="1"/>
    <col min="10250" max="10250" width="5.85546875" style="9" customWidth="1"/>
    <col min="10251" max="10251" width="4.28515625" style="9" customWidth="1"/>
    <col min="10252" max="10252" width="16.140625" style="9" customWidth="1"/>
    <col min="10253" max="10253" width="25.28515625" style="9" customWidth="1"/>
    <col min="10254" max="10254" width="5.85546875" style="9" customWidth="1"/>
    <col min="10255" max="10255" width="18" style="9" customWidth="1"/>
    <col min="10256" max="10257" width="9.140625" style="9"/>
    <col min="10258" max="10258" width="19.7109375" style="9" customWidth="1"/>
    <col min="10259" max="10492" width="9.140625" style="9"/>
    <col min="10493" max="10493" width="15.42578125" style="9" customWidth="1"/>
    <col min="10494" max="10494" width="46.140625" style="9" customWidth="1"/>
    <col min="10495" max="10505" width="4.28515625" style="9" customWidth="1"/>
    <col min="10506" max="10506" width="5.85546875" style="9" customWidth="1"/>
    <col min="10507" max="10507" width="4.28515625" style="9" customWidth="1"/>
    <col min="10508" max="10508" width="16.140625" style="9" customWidth="1"/>
    <col min="10509" max="10509" width="25.28515625" style="9" customWidth="1"/>
    <col min="10510" max="10510" width="5.85546875" style="9" customWidth="1"/>
    <col min="10511" max="10511" width="18" style="9" customWidth="1"/>
    <col min="10512" max="10513" width="9.140625" style="9"/>
    <col min="10514" max="10514" width="19.7109375" style="9" customWidth="1"/>
    <col min="10515" max="10748" width="9.140625" style="9"/>
    <col min="10749" max="10749" width="15.42578125" style="9" customWidth="1"/>
    <col min="10750" max="10750" width="46.140625" style="9" customWidth="1"/>
    <col min="10751" max="10761" width="4.28515625" style="9" customWidth="1"/>
    <col min="10762" max="10762" width="5.85546875" style="9" customWidth="1"/>
    <col min="10763" max="10763" width="4.28515625" style="9" customWidth="1"/>
    <col min="10764" max="10764" width="16.140625" style="9" customWidth="1"/>
    <col min="10765" max="10765" width="25.28515625" style="9" customWidth="1"/>
    <col min="10766" max="10766" width="5.85546875" style="9" customWidth="1"/>
    <col min="10767" max="10767" width="18" style="9" customWidth="1"/>
    <col min="10768" max="10769" width="9.140625" style="9"/>
    <col min="10770" max="10770" width="19.7109375" style="9" customWidth="1"/>
    <col min="10771" max="11004" width="9.140625" style="9"/>
    <col min="11005" max="11005" width="15.42578125" style="9" customWidth="1"/>
    <col min="11006" max="11006" width="46.140625" style="9" customWidth="1"/>
    <col min="11007" max="11017" width="4.28515625" style="9" customWidth="1"/>
    <col min="11018" max="11018" width="5.85546875" style="9" customWidth="1"/>
    <col min="11019" max="11019" width="4.28515625" style="9" customWidth="1"/>
    <col min="11020" max="11020" width="16.140625" style="9" customWidth="1"/>
    <col min="11021" max="11021" width="25.28515625" style="9" customWidth="1"/>
    <col min="11022" max="11022" width="5.85546875" style="9" customWidth="1"/>
    <col min="11023" max="11023" width="18" style="9" customWidth="1"/>
    <col min="11024" max="11025" width="9.140625" style="9"/>
    <col min="11026" max="11026" width="19.7109375" style="9" customWidth="1"/>
    <col min="11027" max="11260" width="9.140625" style="9"/>
    <col min="11261" max="11261" width="15.42578125" style="9" customWidth="1"/>
    <col min="11262" max="11262" width="46.140625" style="9" customWidth="1"/>
    <col min="11263" max="11273" width="4.28515625" style="9" customWidth="1"/>
    <col min="11274" max="11274" width="5.85546875" style="9" customWidth="1"/>
    <col min="11275" max="11275" width="4.28515625" style="9" customWidth="1"/>
    <col min="11276" max="11276" width="16.140625" style="9" customWidth="1"/>
    <col min="11277" max="11277" width="25.28515625" style="9" customWidth="1"/>
    <col min="11278" max="11278" width="5.85546875" style="9" customWidth="1"/>
    <col min="11279" max="11279" width="18" style="9" customWidth="1"/>
    <col min="11280" max="11281" width="9.140625" style="9"/>
    <col min="11282" max="11282" width="19.7109375" style="9" customWidth="1"/>
    <col min="11283" max="11516" width="9.140625" style="9"/>
    <col min="11517" max="11517" width="15.42578125" style="9" customWidth="1"/>
    <col min="11518" max="11518" width="46.140625" style="9" customWidth="1"/>
    <col min="11519" max="11529" width="4.28515625" style="9" customWidth="1"/>
    <col min="11530" max="11530" width="5.85546875" style="9" customWidth="1"/>
    <col min="11531" max="11531" width="4.28515625" style="9" customWidth="1"/>
    <col min="11532" max="11532" width="16.140625" style="9" customWidth="1"/>
    <col min="11533" max="11533" width="25.28515625" style="9" customWidth="1"/>
    <col min="11534" max="11534" width="5.85546875" style="9" customWidth="1"/>
    <col min="11535" max="11535" width="18" style="9" customWidth="1"/>
    <col min="11536" max="11537" width="9.140625" style="9"/>
    <col min="11538" max="11538" width="19.7109375" style="9" customWidth="1"/>
    <col min="11539" max="11772" width="9.140625" style="9"/>
    <col min="11773" max="11773" width="15.42578125" style="9" customWidth="1"/>
    <col min="11774" max="11774" width="46.140625" style="9" customWidth="1"/>
    <col min="11775" max="11785" width="4.28515625" style="9" customWidth="1"/>
    <col min="11786" max="11786" width="5.85546875" style="9" customWidth="1"/>
    <col min="11787" max="11787" width="4.28515625" style="9" customWidth="1"/>
    <col min="11788" max="11788" width="16.140625" style="9" customWidth="1"/>
    <col min="11789" max="11789" width="25.28515625" style="9" customWidth="1"/>
    <col min="11790" max="11790" width="5.85546875" style="9" customWidth="1"/>
    <col min="11791" max="11791" width="18" style="9" customWidth="1"/>
    <col min="11792" max="11793" width="9.140625" style="9"/>
    <col min="11794" max="11794" width="19.7109375" style="9" customWidth="1"/>
    <col min="11795" max="12028" width="9.140625" style="9"/>
    <col min="12029" max="12029" width="15.42578125" style="9" customWidth="1"/>
    <col min="12030" max="12030" width="46.140625" style="9" customWidth="1"/>
    <col min="12031" max="12041" width="4.28515625" style="9" customWidth="1"/>
    <col min="12042" max="12042" width="5.85546875" style="9" customWidth="1"/>
    <col min="12043" max="12043" width="4.28515625" style="9" customWidth="1"/>
    <col min="12044" max="12044" width="16.140625" style="9" customWidth="1"/>
    <col min="12045" max="12045" width="25.28515625" style="9" customWidth="1"/>
    <col min="12046" max="12046" width="5.85546875" style="9" customWidth="1"/>
    <col min="12047" max="12047" width="18" style="9" customWidth="1"/>
    <col min="12048" max="12049" width="9.140625" style="9"/>
    <col min="12050" max="12050" width="19.7109375" style="9" customWidth="1"/>
    <col min="12051" max="12284" width="9.140625" style="9"/>
    <col min="12285" max="12285" width="15.42578125" style="9" customWidth="1"/>
    <col min="12286" max="12286" width="46.140625" style="9" customWidth="1"/>
    <col min="12287" max="12297" width="4.28515625" style="9" customWidth="1"/>
    <col min="12298" max="12298" width="5.85546875" style="9" customWidth="1"/>
    <col min="12299" max="12299" width="4.28515625" style="9" customWidth="1"/>
    <col min="12300" max="12300" width="16.140625" style="9" customWidth="1"/>
    <col min="12301" max="12301" width="25.28515625" style="9" customWidth="1"/>
    <col min="12302" max="12302" width="5.85546875" style="9" customWidth="1"/>
    <col min="12303" max="12303" width="18" style="9" customWidth="1"/>
    <col min="12304" max="12305" width="9.140625" style="9"/>
    <col min="12306" max="12306" width="19.7109375" style="9" customWidth="1"/>
    <col min="12307" max="12540" width="9.140625" style="9"/>
    <col min="12541" max="12541" width="15.42578125" style="9" customWidth="1"/>
    <col min="12542" max="12542" width="46.140625" style="9" customWidth="1"/>
    <col min="12543" max="12553" width="4.28515625" style="9" customWidth="1"/>
    <col min="12554" max="12554" width="5.85546875" style="9" customWidth="1"/>
    <col min="12555" max="12555" width="4.28515625" style="9" customWidth="1"/>
    <col min="12556" max="12556" width="16.140625" style="9" customWidth="1"/>
    <col min="12557" max="12557" width="25.28515625" style="9" customWidth="1"/>
    <col min="12558" max="12558" width="5.85546875" style="9" customWidth="1"/>
    <col min="12559" max="12559" width="18" style="9" customWidth="1"/>
    <col min="12560" max="12561" width="9.140625" style="9"/>
    <col min="12562" max="12562" width="19.7109375" style="9" customWidth="1"/>
    <col min="12563" max="12796" width="9.140625" style="9"/>
    <col min="12797" max="12797" width="15.42578125" style="9" customWidth="1"/>
    <col min="12798" max="12798" width="46.140625" style="9" customWidth="1"/>
    <col min="12799" max="12809" width="4.28515625" style="9" customWidth="1"/>
    <col min="12810" max="12810" width="5.85546875" style="9" customWidth="1"/>
    <col min="12811" max="12811" width="4.28515625" style="9" customWidth="1"/>
    <col min="12812" max="12812" width="16.140625" style="9" customWidth="1"/>
    <col min="12813" max="12813" width="25.28515625" style="9" customWidth="1"/>
    <col min="12814" max="12814" width="5.85546875" style="9" customWidth="1"/>
    <col min="12815" max="12815" width="18" style="9" customWidth="1"/>
    <col min="12816" max="12817" width="9.140625" style="9"/>
    <col min="12818" max="12818" width="19.7109375" style="9" customWidth="1"/>
    <col min="12819" max="13052" width="9.140625" style="9"/>
    <col min="13053" max="13053" width="15.42578125" style="9" customWidth="1"/>
    <col min="13054" max="13054" width="46.140625" style="9" customWidth="1"/>
    <col min="13055" max="13065" width="4.28515625" style="9" customWidth="1"/>
    <col min="13066" max="13066" width="5.85546875" style="9" customWidth="1"/>
    <col min="13067" max="13067" width="4.28515625" style="9" customWidth="1"/>
    <col min="13068" max="13068" width="16.140625" style="9" customWidth="1"/>
    <col min="13069" max="13069" width="25.28515625" style="9" customWidth="1"/>
    <col min="13070" max="13070" width="5.85546875" style="9" customWidth="1"/>
    <col min="13071" max="13071" width="18" style="9" customWidth="1"/>
    <col min="13072" max="13073" width="9.140625" style="9"/>
    <col min="13074" max="13074" width="19.7109375" style="9" customWidth="1"/>
    <col min="13075" max="13308" width="9.140625" style="9"/>
    <col min="13309" max="13309" width="15.42578125" style="9" customWidth="1"/>
    <col min="13310" max="13310" width="46.140625" style="9" customWidth="1"/>
    <col min="13311" max="13321" width="4.28515625" style="9" customWidth="1"/>
    <col min="13322" max="13322" width="5.85546875" style="9" customWidth="1"/>
    <col min="13323" max="13323" width="4.28515625" style="9" customWidth="1"/>
    <col min="13324" max="13324" width="16.140625" style="9" customWidth="1"/>
    <col min="13325" max="13325" width="25.28515625" style="9" customWidth="1"/>
    <col min="13326" max="13326" width="5.85546875" style="9" customWidth="1"/>
    <col min="13327" max="13327" width="18" style="9" customWidth="1"/>
    <col min="13328" max="13329" width="9.140625" style="9"/>
    <col min="13330" max="13330" width="19.7109375" style="9" customWidth="1"/>
    <col min="13331" max="13564" width="9.140625" style="9"/>
    <col min="13565" max="13565" width="15.42578125" style="9" customWidth="1"/>
    <col min="13566" max="13566" width="46.140625" style="9" customWidth="1"/>
    <col min="13567" max="13577" width="4.28515625" style="9" customWidth="1"/>
    <col min="13578" max="13578" width="5.85546875" style="9" customWidth="1"/>
    <col min="13579" max="13579" width="4.28515625" style="9" customWidth="1"/>
    <col min="13580" max="13580" width="16.140625" style="9" customWidth="1"/>
    <col min="13581" max="13581" width="25.28515625" style="9" customWidth="1"/>
    <col min="13582" max="13582" width="5.85546875" style="9" customWidth="1"/>
    <col min="13583" max="13583" width="18" style="9" customWidth="1"/>
    <col min="13584" max="13585" width="9.140625" style="9"/>
    <col min="13586" max="13586" width="19.7109375" style="9" customWidth="1"/>
    <col min="13587" max="13820" width="9.140625" style="9"/>
    <col min="13821" max="13821" width="15.42578125" style="9" customWidth="1"/>
    <col min="13822" max="13822" width="46.140625" style="9" customWidth="1"/>
    <col min="13823" max="13833" width="4.28515625" style="9" customWidth="1"/>
    <col min="13834" max="13834" width="5.85546875" style="9" customWidth="1"/>
    <col min="13835" max="13835" width="4.28515625" style="9" customWidth="1"/>
    <col min="13836" max="13836" width="16.140625" style="9" customWidth="1"/>
    <col min="13837" max="13837" width="25.28515625" style="9" customWidth="1"/>
    <col min="13838" max="13838" width="5.85546875" style="9" customWidth="1"/>
    <col min="13839" max="13839" width="18" style="9" customWidth="1"/>
    <col min="13840" max="13841" width="9.140625" style="9"/>
    <col min="13842" max="13842" width="19.7109375" style="9" customWidth="1"/>
    <col min="13843" max="14076" width="9.140625" style="9"/>
    <col min="14077" max="14077" width="15.42578125" style="9" customWidth="1"/>
    <col min="14078" max="14078" width="46.140625" style="9" customWidth="1"/>
    <col min="14079" max="14089" width="4.28515625" style="9" customWidth="1"/>
    <col min="14090" max="14090" width="5.85546875" style="9" customWidth="1"/>
    <col min="14091" max="14091" width="4.28515625" style="9" customWidth="1"/>
    <col min="14092" max="14092" width="16.140625" style="9" customWidth="1"/>
    <col min="14093" max="14093" width="25.28515625" style="9" customWidth="1"/>
    <col min="14094" max="14094" width="5.85546875" style="9" customWidth="1"/>
    <col min="14095" max="14095" width="18" style="9" customWidth="1"/>
    <col min="14096" max="14097" width="9.140625" style="9"/>
    <col min="14098" max="14098" width="19.7109375" style="9" customWidth="1"/>
    <col min="14099" max="14332" width="9.140625" style="9"/>
    <col min="14333" max="14333" width="15.42578125" style="9" customWidth="1"/>
    <col min="14334" max="14334" width="46.140625" style="9" customWidth="1"/>
    <col min="14335" max="14345" width="4.28515625" style="9" customWidth="1"/>
    <col min="14346" max="14346" width="5.85546875" style="9" customWidth="1"/>
    <col min="14347" max="14347" width="4.28515625" style="9" customWidth="1"/>
    <col min="14348" max="14348" width="16.140625" style="9" customWidth="1"/>
    <col min="14349" max="14349" width="25.28515625" style="9" customWidth="1"/>
    <col min="14350" max="14350" width="5.85546875" style="9" customWidth="1"/>
    <col min="14351" max="14351" width="18" style="9" customWidth="1"/>
    <col min="14352" max="14353" width="9.140625" style="9"/>
    <col min="14354" max="14354" width="19.7109375" style="9" customWidth="1"/>
    <col min="14355" max="14588" width="9.140625" style="9"/>
    <col min="14589" max="14589" width="15.42578125" style="9" customWidth="1"/>
    <col min="14590" max="14590" width="46.140625" style="9" customWidth="1"/>
    <col min="14591" max="14601" width="4.28515625" style="9" customWidth="1"/>
    <col min="14602" max="14602" width="5.85546875" style="9" customWidth="1"/>
    <col min="14603" max="14603" width="4.28515625" style="9" customWidth="1"/>
    <col min="14604" max="14604" width="16.140625" style="9" customWidth="1"/>
    <col min="14605" max="14605" width="25.28515625" style="9" customWidth="1"/>
    <col min="14606" max="14606" width="5.85546875" style="9" customWidth="1"/>
    <col min="14607" max="14607" width="18" style="9" customWidth="1"/>
    <col min="14608" max="14609" width="9.140625" style="9"/>
    <col min="14610" max="14610" width="19.7109375" style="9" customWidth="1"/>
    <col min="14611" max="14844" width="9.140625" style="9"/>
    <col min="14845" max="14845" width="15.42578125" style="9" customWidth="1"/>
    <col min="14846" max="14846" width="46.140625" style="9" customWidth="1"/>
    <col min="14847" max="14857" width="4.28515625" style="9" customWidth="1"/>
    <col min="14858" max="14858" width="5.85546875" style="9" customWidth="1"/>
    <col min="14859" max="14859" width="4.28515625" style="9" customWidth="1"/>
    <col min="14860" max="14860" width="16.140625" style="9" customWidth="1"/>
    <col min="14861" max="14861" width="25.28515625" style="9" customWidth="1"/>
    <col min="14862" max="14862" width="5.85546875" style="9" customWidth="1"/>
    <col min="14863" max="14863" width="18" style="9" customWidth="1"/>
    <col min="14864" max="14865" width="9.140625" style="9"/>
    <col min="14866" max="14866" width="19.7109375" style="9" customWidth="1"/>
    <col min="14867" max="15100" width="9.140625" style="9"/>
    <col min="15101" max="15101" width="15.42578125" style="9" customWidth="1"/>
    <col min="15102" max="15102" width="46.140625" style="9" customWidth="1"/>
    <col min="15103" max="15113" width="4.28515625" style="9" customWidth="1"/>
    <col min="15114" max="15114" width="5.85546875" style="9" customWidth="1"/>
    <col min="15115" max="15115" width="4.28515625" style="9" customWidth="1"/>
    <col min="15116" max="15116" width="16.140625" style="9" customWidth="1"/>
    <col min="15117" max="15117" width="25.28515625" style="9" customWidth="1"/>
    <col min="15118" max="15118" width="5.85546875" style="9" customWidth="1"/>
    <col min="15119" max="15119" width="18" style="9" customWidth="1"/>
    <col min="15120" max="15121" width="9.140625" style="9"/>
    <col min="15122" max="15122" width="19.7109375" style="9" customWidth="1"/>
    <col min="15123" max="15356" width="9.140625" style="9"/>
    <col min="15357" max="15357" width="15.42578125" style="9" customWidth="1"/>
    <col min="15358" max="15358" width="46.140625" style="9" customWidth="1"/>
    <col min="15359" max="15369" width="4.28515625" style="9" customWidth="1"/>
    <col min="15370" max="15370" width="5.85546875" style="9" customWidth="1"/>
    <col min="15371" max="15371" width="4.28515625" style="9" customWidth="1"/>
    <col min="15372" max="15372" width="16.140625" style="9" customWidth="1"/>
    <col min="15373" max="15373" width="25.28515625" style="9" customWidth="1"/>
    <col min="15374" max="15374" width="5.85546875" style="9" customWidth="1"/>
    <col min="15375" max="15375" width="18" style="9" customWidth="1"/>
    <col min="15376" max="15377" width="9.140625" style="9"/>
    <col min="15378" max="15378" width="19.7109375" style="9" customWidth="1"/>
    <col min="15379" max="15612" width="9.140625" style="9"/>
    <col min="15613" max="15613" width="15.42578125" style="9" customWidth="1"/>
    <col min="15614" max="15614" width="46.140625" style="9" customWidth="1"/>
    <col min="15615" max="15625" width="4.28515625" style="9" customWidth="1"/>
    <col min="15626" max="15626" width="5.85546875" style="9" customWidth="1"/>
    <col min="15627" max="15627" width="4.28515625" style="9" customWidth="1"/>
    <col min="15628" max="15628" width="16.140625" style="9" customWidth="1"/>
    <col min="15629" max="15629" width="25.28515625" style="9" customWidth="1"/>
    <col min="15630" max="15630" width="5.85546875" style="9" customWidth="1"/>
    <col min="15631" max="15631" width="18" style="9" customWidth="1"/>
    <col min="15632" max="15633" width="9.140625" style="9"/>
    <col min="15634" max="15634" width="19.7109375" style="9" customWidth="1"/>
    <col min="15635" max="15868" width="9.140625" style="9"/>
    <col min="15869" max="15869" width="15.42578125" style="9" customWidth="1"/>
    <col min="15870" max="15870" width="46.140625" style="9" customWidth="1"/>
    <col min="15871" max="15881" width="4.28515625" style="9" customWidth="1"/>
    <col min="15882" max="15882" width="5.85546875" style="9" customWidth="1"/>
    <col min="15883" max="15883" width="4.28515625" style="9" customWidth="1"/>
    <col min="15884" max="15884" width="16.140625" style="9" customWidth="1"/>
    <col min="15885" max="15885" width="25.28515625" style="9" customWidth="1"/>
    <col min="15886" max="15886" width="5.85546875" style="9" customWidth="1"/>
    <col min="15887" max="15887" width="18" style="9" customWidth="1"/>
    <col min="15888" max="15889" width="9.140625" style="9"/>
    <col min="15890" max="15890" width="19.7109375" style="9" customWidth="1"/>
    <col min="15891" max="16124" width="9.140625" style="9"/>
    <col min="16125" max="16125" width="15.42578125" style="9" customWidth="1"/>
    <col min="16126" max="16126" width="46.140625" style="9" customWidth="1"/>
    <col min="16127" max="16137" width="4.28515625" style="9" customWidth="1"/>
    <col min="16138" max="16138" width="5.85546875" style="9" customWidth="1"/>
    <col min="16139" max="16139" width="4.28515625" style="9" customWidth="1"/>
    <col min="16140" max="16140" width="16.140625" style="9" customWidth="1"/>
    <col min="16141" max="16141" width="25.28515625" style="9" customWidth="1"/>
    <col min="16142" max="16142" width="5.85546875" style="9" customWidth="1"/>
    <col min="16143" max="16143" width="18" style="9" customWidth="1"/>
    <col min="16144" max="16145" width="9.140625" style="9"/>
    <col min="16146" max="16146" width="19.7109375" style="9" customWidth="1"/>
    <col min="16147" max="16384" width="9.140625" style="9"/>
  </cols>
  <sheetData>
    <row r="1" spans="1:234" ht="25.5" x14ac:dyDescent="0.2">
      <c r="A1" s="745" t="s">
        <v>671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5"/>
    </row>
    <row r="2" spans="1:234" ht="1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5"/>
    </row>
    <row r="3" spans="1:234" ht="21.75" customHeight="1" x14ac:dyDescent="0.2">
      <c r="A3" s="340" t="s">
        <v>614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5"/>
    </row>
    <row r="4" spans="1:234" ht="21" customHeight="1" thickBot="1" x14ac:dyDescent="0.25">
      <c r="A4" s="8" t="s">
        <v>651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5"/>
    </row>
    <row r="5" spans="1:234" ht="16.5" thickTop="1" x14ac:dyDescent="0.25">
      <c r="A5" s="769" t="s">
        <v>520</v>
      </c>
      <c r="B5" s="772" t="s">
        <v>521</v>
      </c>
      <c r="C5" s="776" t="s">
        <v>522</v>
      </c>
      <c r="D5" s="777"/>
      <c r="E5" s="777"/>
      <c r="F5" s="777"/>
      <c r="G5" s="777"/>
      <c r="H5" s="778"/>
      <c r="I5" s="776" t="s">
        <v>523</v>
      </c>
      <c r="J5" s="777"/>
      <c r="K5" s="777"/>
      <c r="L5" s="777"/>
      <c r="M5" s="772" t="s">
        <v>524</v>
      </c>
      <c r="N5" s="772" t="s">
        <v>525</v>
      </c>
      <c r="O5" s="768" t="s">
        <v>526</v>
      </c>
      <c r="P5" s="768"/>
      <c r="Q5" s="769"/>
      <c r="R5" s="883" t="s">
        <v>528</v>
      </c>
    </row>
    <row r="6" spans="1:234" ht="12.75" customHeight="1" x14ac:dyDescent="0.2">
      <c r="A6" s="771"/>
      <c r="B6" s="773"/>
      <c r="C6" s="10">
        <v>1</v>
      </c>
      <c r="D6" s="124">
        <v>2</v>
      </c>
      <c r="E6" s="124">
        <v>3</v>
      </c>
      <c r="F6" s="124">
        <v>4</v>
      </c>
      <c r="G6" s="124">
        <v>5</v>
      </c>
      <c r="H6" s="11">
        <v>6</v>
      </c>
      <c r="I6" s="10" t="s">
        <v>529</v>
      </c>
      <c r="J6" s="124" t="s">
        <v>530</v>
      </c>
      <c r="K6" s="124" t="s">
        <v>531</v>
      </c>
      <c r="L6" s="124" t="s">
        <v>650</v>
      </c>
      <c r="M6" s="773"/>
      <c r="N6" s="773"/>
      <c r="O6" s="770"/>
      <c r="P6" s="770"/>
      <c r="Q6" s="771"/>
      <c r="R6" s="884"/>
    </row>
    <row r="7" spans="1:234" ht="12.75" customHeight="1" x14ac:dyDescent="0.2">
      <c r="A7" s="849" t="s">
        <v>615</v>
      </c>
      <c r="B7" s="753"/>
      <c r="C7" s="754"/>
      <c r="D7" s="755"/>
      <c r="E7" s="755"/>
      <c r="F7" s="755"/>
      <c r="G7" s="755"/>
      <c r="H7" s="756"/>
      <c r="I7" s="754"/>
      <c r="J7" s="755"/>
      <c r="K7" s="755"/>
      <c r="L7" s="755"/>
      <c r="M7" s="755"/>
      <c r="N7" s="756"/>
      <c r="O7" s="98"/>
      <c r="P7" s="755"/>
      <c r="Q7" s="755"/>
      <c r="R7" s="756"/>
    </row>
    <row r="8" spans="1:234" ht="12.75" customHeight="1" x14ac:dyDescent="0.2">
      <c r="A8" s="159" t="s">
        <v>427</v>
      </c>
      <c r="B8" s="155" t="s">
        <v>428</v>
      </c>
      <c r="C8" s="17"/>
      <c r="D8" s="49" t="s">
        <v>533</v>
      </c>
      <c r="E8" s="49"/>
      <c r="F8" s="49"/>
      <c r="G8" s="49"/>
      <c r="H8" s="39"/>
      <c r="I8" s="17">
        <v>2</v>
      </c>
      <c r="J8" s="49"/>
      <c r="K8" s="49"/>
      <c r="L8" s="50"/>
      <c r="M8" s="18">
        <v>3</v>
      </c>
      <c r="N8" s="18" t="s">
        <v>543</v>
      </c>
      <c r="O8" s="51"/>
      <c r="P8" s="152"/>
      <c r="Q8" s="153"/>
      <c r="R8" s="588" t="s">
        <v>28</v>
      </c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</row>
    <row r="9" spans="1:234" ht="12" customHeight="1" x14ac:dyDescent="0.2">
      <c r="A9" s="159" t="s">
        <v>429</v>
      </c>
      <c r="B9" s="155" t="s">
        <v>616</v>
      </c>
      <c r="C9" s="17"/>
      <c r="D9" s="49" t="s">
        <v>533</v>
      </c>
      <c r="E9" s="49"/>
      <c r="F9" s="49"/>
      <c r="G9" s="49"/>
      <c r="H9" s="39"/>
      <c r="I9" s="17">
        <v>2</v>
      </c>
      <c r="J9" s="49"/>
      <c r="K9" s="49"/>
      <c r="L9" s="50"/>
      <c r="M9" s="31">
        <v>3</v>
      </c>
      <c r="N9" s="18" t="s">
        <v>544</v>
      </c>
      <c r="O9" s="51"/>
      <c r="P9" s="51"/>
      <c r="Q9" s="131"/>
      <c r="R9" s="158" t="s">
        <v>39</v>
      </c>
    </row>
    <row r="10" spans="1:234" ht="12.75" customHeight="1" x14ac:dyDescent="0.2">
      <c r="A10" s="159" t="s">
        <v>430</v>
      </c>
      <c r="B10" s="155" t="s">
        <v>617</v>
      </c>
      <c r="C10" s="17"/>
      <c r="D10" s="49" t="s">
        <v>533</v>
      </c>
      <c r="E10" s="49"/>
      <c r="F10" s="49"/>
      <c r="G10" s="49"/>
      <c r="H10" s="39"/>
      <c r="I10" s="17"/>
      <c r="J10" s="49">
        <v>2</v>
      </c>
      <c r="K10" s="49"/>
      <c r="L10" s="50"/>
      <c r="M10" s="18">
        <v>2</v>
      </c>
      <c r="N10" s="18" t="s">
        <v>543</v>
      </c>
      <c r="O10" s="51"/>
      <c r="P10" s="152"/>
      <c r="Q10" s="153"/>
      <c r="R10" s="158" t="s">
        <v>39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</row>
    <row r="11" spans="1:234" ht="12.75" customHeight="1" x14ac:dyDescent="0.2">
      <c r="A11" s="159" t="s">
        <v>431</v>
      </c>
      <c r="B11" s="155" t="s">
        <v>432</v>
      </c>
      <c r="C11" s="17"/>
      <c r="D11" s="49"/>
      <c r="E11" s="49" t="s">
        <v>533</v>
      </c>
      <c r="F11" s="49"/>
      <c r="G11" s="49"/>
      <c r="H11" s="39"/>
      <c r="I11" s="17">
        <v>2</v>
      </c>
      <c r="J11" s="49"/>
      <c r="K11" s="49"/>
      <c r="L11" s="50"/>
      <c r="M11" s="18">
        <v>2</v>
      </c>
      <c r="N11" s="18" t="s">
        <v>544</v>
      </c>
      <c r="O11" s="51"/>
      <c r="P11" s="152"/>
      <c r="Q11" s="153"/>
      <c r="R11" s="158" t="s">
        <v>315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</row>
    <row r="12" spans="1:234" ht="12.75" customHeight="1" x14ac:dyDescent="0.2">
      <c r="A12" s="159" t="s">
        <v>433</v>
      </c>
      <c r="B12" s="155" t="s">
        <v>618</v>
      </c>
      <c r="C12" s="17"/>
      <c r="D12" s="49"/>
      <c r="E12" s="49" t="s">
        <v>533</v>
      </c>
      <c r="F12" s="49"/>
      <c r="G12" s="49"/>
      <c r="H12" s="39"/>
      <c r="I12" s="17">
        <v>2</v>
      </c>
      <c r="J12" s="49"/>
      <c r="K12" s="49"/>
      <c r="L12" s="50"/>
      <c r="M12" s="18">
        <v>3</v>
      </c>
      <c r="N12" s="18" t="s">
        <v>544</v>
      </c>
      <c r="O12" s="51"/>
      <c r="P12" s="152"/>
      <c r="Q12" s="153"/>
      <c r="R12" s="158" t="s">
        <v>71</v>
      </c>
    </row>
    <row r="13" spans="1:234" ht="12.75" customHeight="1" x14ac:dyDescent="0.2">
      <c r="A13" s="159" t="s">
        <v>434</v>
      </c>
      <c r="B13" s="155" t="s">
        <v>308</v>
      </c>
      <c r="C13" s="17"/>
      <c r="D13" s="49"/>
      <c r="E13" s="49" t="s">
        <v>533</v>
      </c>
      <c r="F13" s="49"/>
      <c r="G13" s="49"/>
      <c r="H13" s="39"/>
      <c r="I13" s="17"/>
      <c r="J13" s="49">
        <v>2</v>
      </c>
      <c r="K13" s="49"/>
      <c r="L13" s="50"/>
      <c r="M13" s="18">
        <v>2</v>
      </c>
      <c r="N13" s="18" t="s">
        <v>543</v>
      </c>
      <c r="O13" s="51"/>
      <c r="P13" s="152"/>
      <c r="Q13" s="131"/>
      <c r="R13" s="158" t="s">
        <v>71</v>
      </c>
    </row>
    <row r="14" spans="1:234" ht="12.75" customHeight="1" x14ac:dyDescent="0.2">
      <c r="A14" s="159" t="s">
        <v>435</v>
      </c>
      <c r="B14" s="155" t="s">
        <v>619</v>
      </c>
      <c r="C14" s="17"/>
      <c r="D14" s="49"/>
      <c r="E14" s="49"/>
      <c r="F14" s="49" t="s">
        <v>533</v>
      </c>
      <c r="G14" s="49"/>
      <c r="H14" s="39"/>
      <c r="I14" s="17">
        <v>2</v>
      </c>
      <c r="J14" s="49"/>
      <c r="K14" s="49"/>
      <c r="L14" s="50"/>
      <c r="M14" s="18">
        <v>3</v>
      </c>
      <c r="N14" s="18" t="s">
        <v>544</v>
      </c>
      <c r="O14" s="51"/>
      <c r="P14" s="426"/>
      <c r="Q14" s="157"/>
      <c r="R14" s="158" t="s">
        <v>307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</row>
    <row r="15" spans="1:234" ht="12.75" customHeight="1" x14ac:dyDescent="0.2">
      <c r="A15" s="159" t="s">
        <v>436</v>
      </c>
      <c r="B15" s="155" t="s">
        <v>438</v>
      </c>
      <c r="C15" s="17"/>
      <c r="D15" s="49"/>
      <c r="E15" s="49"/>
      <c r="F15" s="49" t="s">
        <v>533</v>
      </c>
      <c r="G15" s="49"/>
      <c r="H15" s="39"/>
      <c r="I15" s="17">
        <v>2</v>
      </c>
      <c r="J15" s="49"/>
      <c r="K15" s="49"/>
      <c r="L15" s="50"/>
      <c r="M15" s="18">
        <v>3</v>
      </c>
      <c r="N15" s="18" t="s">
        <v>544</v>
      </c>
      <c r="O15" s="51"/>
      <c r="P15" s="152"/>
      <c r="Q15" s="374"/>
      <c r="R15" s="158" t="s">
        <v>437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</row>
    <row r="16" spans="1:234" x14ac:dyDescent="0.2">
      <c r="A16" s="850" t="s">
        <v>538</v>
      </c>
      <c r="B16" s="851"/>
      <c r="C16" s="375">
        <f t="shared" ref="C16:H16" si="0">SUMIF(C8:C15,"=x",$I8:$I15)+SUMIF(C8:C15,"=x",$J8:$J15)+SUMIF(C8:C15,"=x",$K8:$K15)</f>
        <v>0</v>
      </c>
      <c r="D16" s="376">
        <f t="shared" si="0"/>
        <v>6</v>
      </c>
      <c r="E16" s="376">
        <f t="shared" si="0"/>
        <v>6</v>
      </c>
      <c r="F16" s="376">
        <f t="shared" si="0"/>
        <v>4</v>
      </c>
      <c r="G16" s="376">
        <f t="shared" si="0"/>
        <v>0</v>
      </c>
      <c r="H16" s="377">
        <f t="shared" si="0"/>
        <v>0</v>
      </c>
      <c r="I16" s="852">
        <f>SUM(C16:H16)</f>
        <v>16</v>
      </c>
      <c r="J16" s="853"/>
      <c r="K16" s="853"/>
      <c r="L16" s="853"/>
      <c r="M16" s="853"/>
      <c r="N16" s="882"/>
      <c r="O16" s="501"/>
      <c r="P16" s="843"/>
      <c r="Q16" s="843"/>
      <c r="R16" s="844"/>
    </row>
    <row r="17" spans="1:234" x14ac:dyDescent="0.2">
      <c r="A17" s="839" t="s">
        <v>539</v>
      </c>
      <c r="B17" s="840"/>
      <c r="C17" s="379">
        <f t="shared" ref="C17:H17" si="1">SUMIF(C8:C15,"=x",$M8:$M15)</f>
        <v>0</v>
      </c>
      <c r="D17" s="380">
        <f t="shared" si="1"/>
        <v>8</v>
      </c>
      <c r="E17" s="380">
        <f t="shared" si="1"/>
        <v>7</v>
      </c>
      <c r="F17" s="380">
        <f t="shared" si="1"/>
        <v>6</v>
      </c>
      <c r="G17" s="380">
        <f t="shared" si="1"/>
        <v>0</v>
      </c>
      <c r="H17" s="381">
        <f t="shared" si="1"/>
        <v>0</v>
      </c>
      <c r="I17" s="841">
        <f>SUM(C17:H17)</f>
        <v>21</v>
      </c>
      <c r="J17" s="842"/>
      <c r="K17" s="842"/>
      <c r="L17" s="842"/>
      <c r="M17" s="842"/>
      <c r="N17" s="880"/>
      <c r="O17" s="503"/>
      <c r="P17" s="843"/>
      <c r="Q17" s="843"/>
      <c r="R17" s="844"/>
    </row>
    <row r="18" spans="1:234" x14ac:dyDescent="0.2">
      <c r="A18" s="845" t="s">
        <v>540</v>
      </c>
      <c r="B18" s="846"/>
      <c r="C18" s="382">
        <f t="array" ref="C18">SUMPRODUCT(--(C8:C15="x"),--($N8:$N15="K(5)"))</f>
        <v>0</v>
      </c>
      <c r="D18" s="383">
        <f t="array" ref="D18">SUMPRODUCT(--(D8:D15="x"),--($N8:$N15="K(5)"))</f>
        <v>1</v>
      </c>
      <c r="E18" s="383">
        <f t="array" ref="E18">SUMPRODUCT(--(E8:E15="x"),--($N8:$N15="K(5)"))</f>
        <v>2</v>
      </c>
      <c r="F18" s="383">
        <f t="array" ref="F18">SUMPRODUCT(--(F8:F15="x"),--($N8:$N15="K(5)"))</f>
        <v>2</v>
      </c>
      <c r="G18" s="383">
        <f t="array" ref="G18">SUMPRODUCT(--(G8:G15="x"),--($N8:$N15="K(5)"))</f>
        <v>0</v>
      </c>
      <c r="H18" s="384">
        <f t="array" ref="H18">SUMPRODUCT(--(H8:H15="x"),--($N8:$N15="K(5)"))</f>
        <v>0</v>
      </c>
      <c r="I18" s="847">
        <f>SUM(C18:H18)</f>
        <v>5</v>
      </c>
      <c r="J18" s="848"/>
      <c r="K18" s="848"/>
      <c r="L18" s="848"/>
      <c r="M18" s="848"/>
      <c r="N18" s="881"/>
      <c r="O18" s="505"/>
      <c r="P18" s="843"/>
      <c r="Q18" s="843"/>
      <c r="R18" s="844"/>
    </row>
    <row r="19" spans="1:234" x14ac:dyDescent="0.2">
      <c r="A19" s="592"/>
      <c r="B19" s="385"/>
      <c r="C19" s="386"/>
      <c r="D19" s="387"/>
      <c r="E19" s="387"/>
      <c r="F19" s="387"/>
      <c r="G19" s="387"/>
      <c r="H19" s="388"/>
      <c r="I19" s="386"/>
      <c r="J19" s="389"/>
      <c r="K19" s="389"/>
      <c r="L19" s="389"/>
      <c r="M19" s="389"/>
      <c r="N19" s="390"/>
      <c r="O19" s="389"/>
      <c r="P19" s="510"/>
      <c r="Q19" s="510"/>
      <c r="R19" s="589"/>
    </row>
    <row r="20" spans="1:234" x14ac:dyDescent="0.2">
      <c r="A20" s="849" t="s">
        <v>620</v>
      </c>
      <c r="B20" s="753"/>
      <c r="C20" s="754"/>
      <c r="D20" s="755"/>
      <c r="E20" s="755"/>
      <c r="F20" s="755"/>
      <c r="G20" s="755"/>
      <c r="H20" s="756"/>
      <c r="I20" s="754"/>
      <c r="J20" s="755"/>
      <c r="K20" s="755"/>
      <c r="L20" s="755"/>
      <c r="M20" s="755"/>
      <c r="N20" s="756"/>
      <c r="O20" s="98"/>
      <c r="P20" s="755"/>
      <c r="Q20" s="755"/>
      <c r="R20" s="756"/>
    </row>
    <row r="21" spans="1:234" ht="12.75" customHeight="1" x14ac:dyDescent="0.2">
      <c r="A21" s="58" t="s">
        <v>327</v>
      </c>
      <c r="B21" s="73" t="s">
        <v>309</v>
      </c>
      <c r="C21" s="15"/>
      <c r="D21" s="49"/>
      <c r="E21" s="49" t="s">
        <v>533</v>
      </c>
      <c r="F21" s="49"/>
      <c r="G21" s="48"/>
      <c r="H21" s="16"/>
      <c r="I21" s="17">
        <v>2</v>
      </c>
      <c r="J21" s="49"/>
      <c r="K21" s="49"/>
      <c r="L21" s="50"/>
      <c r="M21" s="31">
        <v>3</v>
      </c>
      <c r="N21" s="18" t="s">
        <v>544</v>
      </c>
      <c r="O21" s="391"/>
      <c r="P21" s="52"/>
      <c r="Q21" s="392"/>
      <c r="R21" s="158" t="s">
        <v>310</v>
      </c>
    </row>
    <row r="22" spans="1:234" ht="12.75" customHeight="1" x14ac:dyDescent="0.2">
      <c r="A22" s="159" t="s">
        <v>439</v>
      </c>
      <c r="B22" s="155" t="s">
        <v>440</v>
      </c>
      <c r="C22" s="17"/>
      <c r="D22" s="49" t="s">
        <v>533</v>
      </c>
      <c r="E22" s="49"/>
      <c r="F22" s="49"/>
      <c r="G22" s="49"/>
      <c r="H22" s="39"/>
      <c r="I22" s="17">
        <v>2</v>
      </c>
      <c r="J22" s="49"/>
      <c r="K22" s="49"/>
      <c r="L22" s="50"/>
      <c r="M22" s="18">
        <v>3</v>
      </c>
      <c r="N22" s="18" t="s">
        <v>544</v>
      </c>
      <c r="O22" s="51"/>
      <c r="P22" s="152"/>
      <c r="Q22" s="153"/>
      <c r="R22" s="158" t="s">
        <v>441</v>
      </c>
    </row>
    <row r="23" spans="1:234" ht="12.75" customHeight="1" x14ac:dyDescent="0.2">
      <c r="A23" s="159" t="s">
        <v>442</v>
      </c>
      <c r="B23" s="155" t="s">
        <v>311</v>
      </c>
      <c r="C23" s="17"/>
      <c r="D23" s="49"/>
      <c r="E23" s="49"/>
      <c r="F23" s="49" t="s">
        <v>533</v>
      </c>
      <c r="G23" s="49"/>
      <c r="H23" s="39"/>
      <c r="I23" s="17">
        <v>2</v>
      </c>
      <c r="J23" s="49"/>
      <c r="K23" s="49"/>
      <c r="L23" s="50"/>
      <c r="M23" s="18">
        <v>3</v>
      </c>
      <c r="N23" s="18" t="s">
        <v>544</v>
      </c>
      <c r="O23" s="51"/>
      <c r="P23" s="152"/>
      <c r="Q23" s="153"/>
      <c r="R23" s="158" t="s">
        <v>312</v>
      </c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</row>
    <row r="24" spans="1:234" x14ac:dyDescent="0.2">
      <c r="A24" s="850" t="s">
        <v>538</v>
      </c>
      <c r="B24" s="851"/>
      <c r="C24" s="375">
        <f t="shared" ref="C24:H24" si="2">SUMIF(C21:C23,"=x",$I21:$I23)+SUMIF(C21:C23,"=x",$J21:$J23)+SUMIF(C21:C23,"=x",$K21:$K23)</f>
        <v>0</v>
      </c>
      <c r="D24" s="376">
        <f t="shared" si="2"/>
        <v>2</v>
      </c>
      <c r="E24" s="376">
        <f t="shared" si="2"/>
        <v>2</v>
      </c>
      <c r="F24" s="376">
        <f t="shared" si="2"/>
        <v>2</v>
      </c>
      <c r="G24" s="376">
        <f t="shared" si="2"/>
        <v>0</v>
      </c>
      <c r="H24" s="377">
        <f t="shared" si="2"/>
        <v>0</v>
      </c>
      <c r="I24" s="852">
        <f>SUM(C24:H24)</f>
        <v>6</v>
      </c>
      <c r="J24" s="853"/>
      <c r="K24" s="853"/>
      <c r="L24" s="853"/>
      <c r="M24" s="853"/>
      <c r="N24" s="882"/>
      <c r="O24" s="501"/>
      <c r="P24" s="843"/>
      <c r="Q24" s="843"/>
      <c r="R24" s="844"/>
    </row>
    <row r="25" spans="1:234" x14ac:dyDescent="0.2">
      <c r="A25" s="839" t="s">
        <v>539</v>
      </c>
      <c r="B25" s="840"/>
      <c r="C25" s="379">
        <f t="shared" ref="C25:H25" si="3">SUMIF(C21:C23,"=x",$M21:$M23)</f>
        <v>0</v>
      </c>
      <c r="D25" s="380">
        <f t="shared" si="3"/>
        <v>3</v>
      </c>
      <c r="E25" s="380">
        <f t="shared" si="3"/>
        <v>3</v>
      </c>
      <c r="F25" s="380">
        <f t="shared" si="3"/>
        <v>3</v>
      </c>
      <c r="G25" s="380">
        <f t="shared" si="3"/>
        <v>0</v>
      </c>
      <c r="H25" s="381">
        <f t="shared" si="3"/>
        <v>0</v>
      </c>
      <c r="I25" s="841">
        <f>SUM(C25:H25)</f>
        <v>9</v>
      </c>
      <c r="J25" s="842"/>
      <c r="K25" s="842"/>
      <c r="L25" s="842"/>
      <c r="M25" s="842"/>
      <c r="N25" s="880"/>
      <c r="O25" s="503"/>
      <c r="P25" s="843"/>
      <c r="Q25" s="843"/>
      <c r="R25" s="844"/>
    </row>
    <row r="26" spans="1:234" x14ac:dyDescent="0.2">
      <c r="A26" s="845" t="s">
        <v>540</v>
      </c>
      <c r="B26" s="846"/>
      <c r="C26" s="382">
        <f t="array" ref="C26">SUMPRODUCT(--(C21:C23="x"),--($N21:$N23="K(5)"))</f>
        <v>0</v>
      </c>
      <c r="D26" s="383">
        <f t="array" ref="D26">SUMPRODUCT(--(D21:D23="x"),--($N21:$N23="K(5)"))</f>
        <v>1</v>
      </c>
      <c r="E26" s="383">
        <f t="array" ref="E26">SUMPRODUCT(--(E21:E23="x"),--($N21:$N23="K(5)"))</f>
        <v>1</v>
      </c>
      <c r="F26" s="383">
        <f t="array" ref="F26">SUMPRODUCT(--(F21:F23="x"),--($N21:$N23="K(5)"))</f>
        <v>1</v>
      </c>
      <c r="G26" s="383">
        <f t="array" ref="G26">SUMPRODUCT(--(G21:G23="x"),--($N21:$N23="K(5)"))</f>
        <v>0</v>
      </c>
      <c r="H26" s="384">
        <f t="array" ref="H26">SUMPRODUCT(--(H21:H23="x"),--($N21:$N23="K(5)"))</f>
        <v>0</v>
      </c>
      <c r="I26" s="847">
        <f>SUM(C26:H26)</f>
        <v>3</v>
      </c>
      <c r="J26" s="848"/>
      <c r="K26" s="848"/>
      <c r="L26" s="848"/>
      <c r="M26" s="848"/>
      <c r="N26" s="881"/>
      <c r="O26" s="505"/>
      <c r="P26" s="843"/>
      <c r="Q26" s="843"/>
      <c r="R26" s="844"/>
    </row>
    <row r="27" spans="1:234" x14ac:dyDescent="0.2">
      <c r="A27" s="592"/>
      <c r="B27" s="385"/>
      <c r="C27" s="386"/>
      <c r="D27" s="387"/>
      <c r="E27" s="387"/>
      <c r="F27" s="387"/>
      <c r="G27" s="387"/>
      <c r="H27" s="388"/>
      <c r="I27" s="386"/>
      <c r="J27" s="389"/>
      <c r="K27" s="389"/>
      <c r="L27" s="389"/>
      <c r="M27" s="389"/>
      <c r="N27" s="390"/>
      <c r="O27" s="389"/>
      <c r="P27" s="510"/>
      <c r="Q27" s="510"/>
      <c r="R27" s="589"/>
    </row>
    <row r="28" spans="1:234" x14ac:dyDescent="0.2">
      <c r="A28" s="593" t="s">
        <v>621</v>
      </c>
      <c r="B28" s="97"/>
      <c r="C28" s="27"/>
      <c r="D28" s="98"/>
      <c r="E28" s="98"/>
      <c r="F28" s="98"/>
      <c r="G28" s="98"/>
      <c r="H28" s="99"/>
      <c r="I28" s="27"/>
      <c r="J28" s="98"/>
      <c r="K28" s="98"/>
      <c r="L28" s="98"/>
      <c r="M28" s="98"/>
      <c r="N28" s="99"/>
      <c r="O28" s="98"/>
      <c r="P28" s="98"/>
      <c r="Q28" s="98"/>
      <c r="R28" s="102"/>
    </row>
    <row r="29" spans="1:234" ht="12.75" customHeight="1" x14ac:dyDescent="0.2">
      <c r="A29" s="159" t="s">
        <v>443</v>
      </c>
      <c r="B29" s="155" t="s">
        <v>313</v>
      </c>
      <c r="C29" s="17"/>
      <c r="D29" s="49"/>
      <c r="E29" s="49"/>
      <c r="F29" s="49" t="s">
        <v>533</v>
      </c>
      <c r="G29" s="49"/>
      <c r="H29" s="39"/>
      <c r="I29" s="17">
        <v>2</v>
      </c>
      <c r="J29" s="49"/>
      <c r="K29" s="49"/>
      <c r="L29" s="50"/>
      <c r="M29" s="18">
        <v>3</v>
      </c>
      <c r="N29" s="18" t="s">
        <v>544</v>
      </c>
      <c r="O29" s="18"/>
      <c r="P29" s="427"/>
      <c r="Q29" s="428"/>
      <c r="R29" s="108" t="s">
        <v>28</v>
      </c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</row>
    <row r="30" spans="1:234" ht="12.75" customHeight="1" x14ac:dyDescent="0.2">
      <c r="A30" s="159" t="s">
        <v>444</v>
      </c>
      <c r="B30" s="155" t="s">
        <v>314</v>
      </c>
      <c r="C30" s="17"/>
      <c r="D30" s="49"/>
      <c r="E30" s="49"/>
      <c r="F30" s="49" t="s">
        <v>533</v>
      </c>
      <c r="G30" s="49"/>
      <c r="H30" s="39"/>
      <c r="I30" s="17"/>
      <c r="J30" s="49">
        <v>2</v>
      </c>
      <c r="K30" s="49"/>
      <c r="L30" s="50"/>
      <c r="M30" s="18">
        <v>2</v>
      </c>
      <c r="N30" s="18" t="s">
        <v>543</v>
      </c>
      <c r="O30" s="196" t="s">
        <v>589</v>
      </c>
      <c r="P30" s="38" t="s">
        <v>443</v>
      </c>
      <c r="Q30" s="155" t="s">
        <v>313</v>
      </c>
      <c r="R30" s="108" t="s">
        <v>315</v>
      </c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</row>
    <row r="31" spans="1:234" ht="12.75" customHeight="1" x14ac:dyDescent="0.2">
      <c r="A31" s="159" t="s">
        <v>445</v>
      </c>
      <c r="B31" s="155" t="s">
        <v>622</v>
      </c>
      <c r="C31" s="17"/>
      <c r="D31" s="49"/>
      <c r="E31" s="49"/>
      <c r="F31" s="49"/>
      <c r="G31" s="49" t="s">
        <v>533</v>
      </c>
      <c r="H31" s="39"/>
      <c r="I31" s="17">
        <v>2</v>
      </c>
      <c r="J31" s="49"/>
      <c r="K31" s="49"/>
      <c r="L31" s="50"/>
      <c r="M31" s="18">
        <v>3</v>
      </c>
      <c r="N31" s="18" t="s">
        <v>544</v>
      </c>
      <c r="O31" s="18"/>
      <c r="P31" s="427"/>
      <c r="Q31" s="428"/>
      <c r="R31" s="108" t="s">
        <v>28</v>
      </c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</row>
    <row r="32" spans="1:234" ht="12.75" customHeight="1" x14ac:dyDescent="0.2">
      <c r="A32" s="159" t="s">
        <v>446</v>
      </c>
      <c r="B32" s="155" t="s">
        <v>316</v>
      </c>
      <c r="C32" s="17"/>
      <c r="D32" s="49"/>
      <c r="E32" s="49"/>
      <c r="F32" s="49" t="s">
        <v>533</v>
      </c>
      <c r="G32" s="49"/>
      <c r="H32" s="39"/>
      <c r="I32" s="17">
        <v>2</v>
      </c>
      <c r="J32" s="49"/>
      <c r="K32" s="49"/>
      <c r="L32" s="50"/>
      <c r="M32" s="18">
        <v>3</v>
      </c>
      <c r="N32" s="18" t="s">
        <v>544</v>
      </c>
      <c r="O32" s="51"/>
      <c r="P32" s="152"/>
      <c r="Q32" s="153"/>
      <c r="R32" s="108" t="s">
        <v>317</v>
      </c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</row>
    <row r="33" spans="1:234" ht="12.75" customHeight="1" x14ac:dyDescent="0.2">
      <c r="A33" s="159" t="s">
        <v>447</v>
      </c>
      <c r="B33" s="155" t="s">
        <v>623</v>
      </c>
      <c r="C33" s="17"/>
      <c r="D33" s="49"/>
      <c r="E33" s="49"/>
      <c r="F33" s="49"/>
      <c r="G33" s="49" t="s">
        <v>533</v>
      </c>
      <c r="H33" s="39"/>
      <c r="I33" s="17">
        <v>2</v>
      </c>
      <c r="J33" s="49"/>
      <c r="K33" s="49"/>
      <c r="L33" s="50"/>
      <c r="M33" s="18">
        <v>3</v>
      </c>
      <c r="N33" s="18" t="s">
        <v>544</v>
      </c>
      <c r="O33" s="51"/>
      <c r="P33" s="152"/>
      <c r="Q33" s="153"/>
      <c r="R33" s="108" t="s">
        <v>317</v>
      </c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</row>
    <row r="34" spans="1:234" ht="12.75" customHeight="1" x14ac:dyDescent="0.2">
      <c r="A34" s="80" t="s">
        <v>328</v>
      </c>
      <c r="B34" s="73" t="s">
        <v>318</v>
      </c>
      <c r="C34" s="17"/>
      <c r="D34" s="49"/>
      <c r="E34" s="49"/>
      <c r="F34" s="49"/>
      <c r="G34" s="49" t="s">
        <v>533</v>
      </c>
      <c r="H34" s="39"/>
      <c r="I34" s="17">
        <v>2</v>
      </c>
      <c r="J34" s="49"/>
      <c r="K34" s="49"/>
      <c r="L34" s="50"/>
      <c r="M34" s="31">
        <v>3</v>
      </c>
      <c r="N34" s="18" t="s">
        <v>544</v>
      </c>
      <c r="O34" s="393"/>
      <c r="P34" s="51"/>
      <c r="Q34" s="392"/>
      <c r="R34" s="158" t="s">
        <v>307</v>
      </c>
    </row>
    <row r="35" spans="1:234" ht="12.75" customHeight="1" x14ac:dyDescent="0.2">
      <c r="A35" s="80" t="s">
        <v>329</v>
      </c>
      <c r="B35" s="73" t="s">
        <v>319</v>
      </c>
      <c r="C35" s="17"/>
      <c r="D35" s="49"/>
      <c r="E35" s="49"/>
      <c r="F35" s="49"/>
      <c r="G35" s="49" t="s">
        <v>533</v>
      </c>
      <c r="H35" s="39"/>
      <c r="I35" s="17">
        <v>2</v>
      </c>
      <c r="J35" s="49"/>
      <c r="K35" s="49"/>
      <c r="L35" s="50"/>
      <c r="M35" s="31">
        <v>3</v>
      </c>
      <c r="N35" s="18" t="s">
        <v>544</v>
      </c>
      <c r="O35" s="393"/>
      <c r="P35" s="51"/>
      <c r="Q35" s="392"/>
      <c r="R35" s="158" t="s">
        <v>320</v>
      </c>
    </row>
    <row r="36" spans="1:234" ht="12.75" customHeight="1" x14ac:dyDescent="0.2">
      <c r="A36" s="159" t="s">
        <v>448</v>
      </c>
      <c r="B36" s="155" t="s">
        <v>624</v>
      </c>
      <c r="C36" s="17"/>
      <c r="D36" s="49"/>
      <c r="E36" s="49"/>
      <c r="F36" s="49"/>
      <c r="G36" s="49"/>
      <c r="H36" s="39" t="s">
        <v>533</v>
      </c>
      <c r="I36" s="17">
        <v>2</v>
      </c>
      <c r="J36" s="49"/>
      <c r="K36" s="49"/>
      <c r="L36" s="50"/>
      <c r="M36" s="18">
        <v>3</v>
      </c>
      <c r="N36" s="18" t="s">
        <v>543</v>
      </c>
      <c r="O36" s="51"/>
      <c r="P36" s="426"/>
      <c r="Q36" s="157"/>
      <c r="R36" s="108" t="s">
        <v>321</v>
      </c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</row>
    <row r="37" spans="1:234" x14ac:dyDescent="0.2">
      <c r="A37" s="850" t="s">
        <v>538</v>
      </c>
      <c r="B37" s="851"/>
      <c r="C37" s="375">
        <f t="shared" ref="C37:H37" si="4">SUMIF(C29:C36,"=x",$I29:$I36)+SUMIF(C29:C36,"=x",$J29:$J36)+SUMIF(C29:C36,"=x",$K29:$K36)</f>
        <v>0</v>
      </c>
      <c r="D37" s="376">
        <f t="shared" si="4"/>
        <v>0</v>
      </c>
      <c r="E37" s="394">
        <f t="shared" si="4"/>
        <v>0</v>
      </c>
      <c r="F37" s="376">
        <f t="shared" si="4"/>
        <v>6</v>
      </c>
      <c r="G37" s="376">
        <f t="shared" si="4"/>
        <v>8</v>
      </c>
      <c r="H37" s="377">
        <f t="shared" si="4"/>
        <v>2</v>
      </c>
      <c r="I37" s="852">
        <f>SUM(F37:H37)</f>
        <v>16</v>
      </c>
      <c r="J37" s="853"/>
      <c r="K37" s="853"/>
      <c r="L37" s="853"/>
      <c r="M37" s="853"/>
      <c r="N37" s="882"/>
      <c r="O37" s="501"/>
      <c r="P37" s="843"/>
      <c r="Q37" s="843"/>
      <c r="R37" s="844"/>
    </row>
    <row r="38" spans="1:234" x14ac:dyDescent="0.2">
      <c r="A38" s="839" t="s">
        <v>539</v>
      </c>
      <c r="B38" s="840"/>
      <c r="C38" s="502">
        <f t="shared" ref="C38:H38" si="5">SUMIF(C29:C36,"=x",$M29:$M36)</f>
        <v>0</v>
      </c>
      <c r="D38" s="380">
        <f t="shared" si="5"/>
        <v>0</v>
      </c>
      <c r="E38" s="395">
        <f t="shared" si="5"/>
        <v>0</v>
      </c>
      <c r="F38" s="396">
        <f t="shared" si="5"/>
        <v>8</v>
      </c>
      <c r="G38" s="396">
        <f t="shared" si="5"/>
        <v>12</v>
      </c>
      <c r="H38" s="397">
        <f t="shared" si="5"/>
        <v>3</v>
      </c>
      <c r="I38" s="841">
        <f>SUM(F38:H38)</f>
        <v>23</v>
      </c>
      <c r="J38" s="842"/>
      <c r="K38" s="842"/>
      <c r="L38" s="842"/>
      <c r="M38" s="842"/>
      <c r="N38" s="880"/>
      <c r="O38" s="503"/>
      <c r="P38" s="843"/>
      <c r="Q38" s="843"/>
      <c r="R38" s="844"/>
    </row>
    <row r="39" spans="1:234" x14ac:dyDescent="0.2">
      <c r="A39" s="845" t="s">
        <v>540</v>
      </c>
      <c r="B39" s="846"/>
      <c r="C39" s="398">
        <f t="array" ref="C39">SUMPRODUCT(--(C29:C36="x"),--($N29:$N36="K(5)"))</f>
        <v>0</v>
      </c>
      <c r="D39" s="398">
        <f t="array" ref="D39">SUMPRODUCT(--(D29:D36="x"),--($N29:$N36="K(5)"))</f>
        <v>0</v>
      </c>
      <c r="E39" s="398">
        <f t="array" ref="E39">SUMPRODUCT(--(E29:E36="x"),--($N29:$N36="K(5)"))</f>
        <v>0</v>
      </c>
      <c r="F39" s="398">
        <f t="array" ref="F39">SUMPRODUCT(--(F29:F36="x"),--($N29:$N36="K(5)"))</f>
        <v>2</v>
      </c>
      <c r="G39" s="398">
        <f t="array" ref="G39">SUMPRODUCT(--(G29:G36="x"),--($N29:$N36="K(5)"))</f>
        <v>4</v>
      </c>
      <c r="H39" s="398">
        <f t="array" ref="H39">SUMPRODUCT(--(H29:H36="x"),--($N29:$N36="K(5)"))</f>
        <v>0</v>
      </c>
      <c r="I39" s="847">
        <f>SUM(C39:H39)</f>
        <v>6</v>
      </c>
      <c r="J39" s="848"/>
      <c r="K39" s="848"/>
      <c r="L39" s="848"/>
      <c r="M39" s="848"/>
      <c r="N39" s="881"/>
      <c r="O39" s="505"/>
      <c r="P39" s="843"/>
      <c r="Q39" s="843"/>
      <c r="R39" s="844"/>
    </row>
    <row r="40" spans="1:234" x14ac:dyDescent="0.2">
      <c r="A40" s="876"/>
      <c r="B40" s="877"/>
      <c r="C40" s="878"/>
      <c r="D40" s="864"/>
      <c r="E40" s="864"/>
      <c r="F40" s="864"/>
      <c r="G40" s="864"/>
      <c r="H40" s="865"/>
      <c r="I40" s="878"/>
      <c r="J40" s="864"/>
      <c r="K40" s="864"/>
      <c r="L40" s="864"/>
      <c r="M40" s="864"/>
      <c r="N40" s="865"/>
      <c r="O40" s="510"/>
      <c r="P40" s="864"/>
      <c r="Q40" s="864"/>
      <c r="R40" s="865"/>
    </row>
    <row r="41" spans="1:234" ht="12" customHeight="1" x14ac:dyDescent="0.2">
      <c r="A41" s="97" t="s">
        <v>625</v>
      </c>
      <c r="B41" s="500"/>
      <c r="C41" s="27"/>
      <c r="D41" s="98"/>
      <c r="E41" s="98"/>
      <c r="F41" s="98"/>
      <c r="G41" s="98"/>
      <c r="H41" s="99"/>
      <c r="I41" s="27"/>
      <c r="J41" s="98"/>
      <c r="K41" s="98"/>
      <c r="L41" s="98"/>
      <c r="M41" s="98"/>
      <c r="N41" s="99"/>
      <c r="O41" s="98"/>
      <c r="P41" s="98"/>
      <c r="Q41" s="98"/>
      <c r="R41" s="102"/>
    </row>
    <row r="42" spans="1:234" ht="12.75" customHeight="1" x14ac:dyDescent="0.2">
      <c r="A42" s="159" t="s">
        <v>449</v>
      </c>
      <c r="B42" s="155" t="s">
        <v>322</v>
      </c>
      <c r="C42" s="17"/>
      <c r="D42" s="49"/>
      <c r="E42" s="49"/>
      <c r="F42" s="49" t="s">
        <v>533</v>
      </c>
      <c r="G42" s="49"/>
      <c r="H42" s="39"/>
      <c r="I42" s="17"/>
      <c r="J42" s="49">
        <v>1</v>
      </c>
      <c r="K42" s="49"/>
      <c r="L42" s="50"/>
      <c r="M42" s="18">
        <v>2</v>
      </c>
      <c r="N42" s="18" t="s">
        <v>569</v>
      </c>
      <c r="O42" s="51"/>
      <c r="P42" s="152"/>
      <c r="Q42" s="153"/>
      <c r="R42" s="158" t="s">
        <v>39</v>
      </c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</row>
    <row r="43" spans="1:234" ht="12.75" customHeight="1" x14ac:dyDescent="0.2">
      <c r="A43" s="159" t="s">
        <v>450</v>
      </c>
      <c r="B43" s="155" t="s">
        <v>451</v>
      </c>
      <c r="C43" s="17"/>
      <c r="D43" s="49"/>
      <c r="E43" s="49"/>
      <c r="F43" s="49" t="s">
        <v>533</v>
      </c>
      <c r="G43" s="49"/>
      <c r="H43" s="39"/>
      <c r="I43" s="17"/>
      <c r="J43" s="49">
        <v>2</v>
      </c>
      <c r="K43" s="49"/>
      <c r="L43" s="50"/>
      <c r="M43" s="18">
        <v>3</v>
      </c>
      <c r="N43" s="18" t="s">
        <v>569</v>
      </c>
      <c r="O43" s="393"/>
      <c r="P43" s="51"/>
      <c r="Q43" s="392"/>
      <c r="R43" s="158" t="s">
        <v>452</v>
      </c>
    </row>
    <row r="44" spans="1:234" x14ac:dyDescent="0.2">
      <c r="A44" s="850" t="s">
        <v>538</v>
      </c>
      <c r="B44" s="851"/>
      <c r="C44" s="376">
        <f t="shared" ref="C44:H44" si="6">SUMIF(C42:C43,"=x",$I42:$I43)+SUMIF(C42:C43,"=x",$J42:$J43)+SUMIF(C42:C43,"=x",$K42:$K43)</f>
        <v>0</v>
      </c>
      <c r="D44" s="376">
        <f t="shared" si="6"/>
        <v>0</v>
      </c>
      <c r="E44" s="376">
        <f t="shared" si="6"/>
        <v>0</v>
      </c>
      <c r="F44" s="376">
        <f t="shared" si="6"/>
        <v>3</v>
      </c>
      <c r="G44" s="376">
        <f t="shared" si="6"/>
        <v>0</v>
      </c>
      <c r="H44" s="376">
        <f t="shared" si="6"/>
        <v>0</v>
      </c>
      <c r="I44" s="852">
        <f>SUM(C44:H44)</f>
        <v>3</v>
      </c>
      <c r="J44" s="859"/>
      <c r="K44" s="859"/>
      <c r="L44" s="859"/>
      <c r="M44" s="859"/>
      <c r="N44" s="879"/>
      <c r="O44" s="512"/>
      <c r="P44" s="843"/>
      <c r="Q44" s="843"/>
      <c r="R44" s="844"/>
    </row>
    <row r="45" spans="1:234" x14ac:dyDescent="0.2">
      <c r="A45" s="839" t="s">
        <v>539</v>
      </c>
      <c r="B45" s="840"/>
      <c r="C45" s="502">
        <f t="shared" ref="C45:H45" si="7">SUMIF(C42:C43,"=x",$M42:$M43)</f>
        <v>0</v>
      </c>
      <c r="D45" s="399">
        <f t="shared" si="7"/>
        <v>0</v>
      </c>
      <c r="E45" s="399">
        <f t="shared" si="7"/>
        <v>0</v>
      </c>
      <c r="F45" s="380">
        <f t="shared" si="7"/>
        <v>5</v>
      </c>
      <c r="G45" s="395">
        <f t="shared" si="7"/>
        <v>0</v>
      </c>
      <c r="H45" s="507">
        <f t="shared" si="7"/>
        <v>0</v>
      </c>
      <c r="I45" s="841">
        <f>SUM(C45:H45)</f>
        <v>5</v>
      </c>
      <c r="J45" s="854"/>
      <c r="K45" s="854"/>
      <c r="L45" s="854"/>
      <c r="M45" s="854"/>
      <c r="N45" s="873"/>
      <c r="O45" s="506"/>
      <c r="P45" s="843"/>
      <c r="Q45" s="843"/>
      <c r="R45" s="844"/>
    </row>
    <row r="46" spans="1:234" x14ac:dyDescent="0.2">
      <c r="A46" s="845" t="s">
        <v>540</v>
      </c>
      <c r="B46" s="846"/>
      <c r="C46" s="504">
        <f t="array" ref="C46">SUMPRODUCT(--(C42:C43="x"),--($N42:$N43="K(5)"))</f>
        <v>0</v>
      </c>
      <c r="D46" s="400">
        <f t="array" ref="D46">SUMPRODUCT(--(D42:D43="x"),--($N42:$N43="K(5)"))</f>
        <v>0</v>
      </c>
      <c r="E46" s="400">
        <f t="array" ref="E46">SUMPRODUCT(--(E42:E43="x"),--($N42:$N43="K(5)"))</f>
        <v>0</v>
      </c>
      <c r="F46" s="383">
        <f t="array" ref="F46">SUMPRODUCT(--(F42:F43="x"),--($N42:$N43="K(5)"))</f>
        <v>0</v>
      </c>
      <c r="G46" s="383">
        <f t="array" ref="G46">SUMPRODUCT(--(G42:G43="x"),--($N42:$N43="K(5)"))</f>
        <v>0</v>
      </c>
      <c r="H46" s="398">
        <f t="array" ref="H46">SUMPRODUCT(--(H42:H43="x"),--($N42:$N43="K(5)"))</f>
        <v>0</v>
      </c>
      <c r="I46" s="847">
        <f>SUM(C46:H46)</f>
        <v>0</v>
      </c>
      <c r="J46" s="874"/>
      <c r="K46" s="874"/>
      <c r="L46" s="874"/>
      <c r="M46" s="874"/>
      <c r="N46" s="875"/>
      <c r="O46" s="508"/>
      <c r="P46" s="843"/>
      <c r="Q46" s="843"/>
      <c r="R46" s="844"/>
    </row>
    <row r="47" spans="1:234" x14ac:dyDescent="0.2">
      <c r="A47" s="68" t="s">
        <v>626</v>
      </c>
      <c r="B47" s="401"/>
      <c r="C47" s="509"/>
      <c r="D47" s="510"/>
      <c r="E47" s="510"/>
      <c r="F47" s="510"/>
      <c r="G47" s="510"/>
      <c r="H47" s="511"/>
      <c r="I47" s="509"/>
      <c r="J47" s="510"/>
      <c r="K47" s="510"/>
      <c r="L47" s="510"/>
      <c r="M47" s="510"/>
      <c r="N47" s="511"/>
      <c r="O47" s="510"/>
      <c r="P47" s="864"/>
      <c r="Q47" s="864"/>
      <c r="R47" s="865"/>
    </row>
    <row r="48" spans="1:234" x14ac:dyDescent="0.2">
      <c r="A48" s="866" t="s">
        <v>636</v>
      </c>
      <c r="B48" s="867"/>
      <c r="C48" s="766"/>
      <c r="D48" s="766"/>
      <c r="E48" s="766"/>
      <c r="F48" s="766"/>
      <c r="G48" s="766"/>
      <c r="H48" s="766"/>
      <c r="I48" s="766"/>
      <c r="J48" s="766"/>
      <c r="K48" s="766"/>
      <c r="L48" s="766"/>
      <c r="M48" s="867"/>
      <c r="N48" s="868"/>
      <c r="O48" s="513"/>
      <c r="P48" s="869"/>
      <c r="Q48" s="869"/>
      <c r="R48" s="870"/>
    </row>
    <row r="49" spans="1:234" ht="12.75" customHeight="1" x14ac:dyDescent="0.2">
      <c r="A49" s="159" t="s">
        <v>453</v>
      </c>
      <c r="B49" s="155" t="s">
        <v>627</v>
      </c>
      <c r="C49" s="17"/>
      <c r="D49" s="49"/>
      <c r="E49" s="49"/>
      <c r="F49" s="49" t="s">
        <v>0</v>
      </c>
      <c r="G49" s="49"/>
      <c r="H49" s="39"/>
      <c r="I49" s="17"/>
      <c r="J49" s="49">
        <v>2</v>
      </c>
      <c r="K49" s="49"/>
      <c r="L49" s="50"/>
      <c r="M49" s="18">
        <v>2</v>
      </c>
      <c r="N49" s="18" t="s">
        <v>543</v>
      </c>
      <c r="O49" s="51"/>
      <c r="P49" s="152"/>
      <c r="Q49" s="131"/>
      <c r="R49" s="158" t="s">
        <v>437</v>
      </c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</row>
    <row r="50" spans="1:234" ht="12.75" customHeight="1" x14ac:dyDescent="0.2">
      <c r="A50" s="159" t="s">
        <v>628</v>
      </c>
      <c r="B50" s="429" t="s">
        <v>629</v>
      </c>
      <c r="C50" s="17"/>
      <c r="D50" s="49"/>
      <c r="E50" s="49"/>
      <c r="F50" s="49"/>
      <c r="G50" s="49" t="s">
        <v>0</v>
      </c>
      <c r="H50" s="39"/>
      <c r="I50" s="17">
        <v>2</v>
      </c>
      <c r="J50" s="49"/>
      <c r="K50" s="49"/>
      <c r="L50" s="50"/>
      <c r="M50" s="18">
        <v>3</v>
      </c>
      <c r="N50" s="18" t="s">
        <v>544</v>
      </c>
      <c r="O50" s="51"/>
      <c r="P50" s="152"/>
      <c r="Q50" s="153"/>
      <c r="R50" s="158" t="s">
        <v>437</v>
      </c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</row>
    <row r="51" spans="1:234" ht="12.75" customHeight="1" x14ac:dyDescent="0.2">
      <c r="A51" s="159" t="s">
        <v>454</v>
      </c>
      <c r="B51" s="155" t="s">
        <v>630</v>
      </c>
      <c r="C51" s="17"/>
      <c r="D51" s="49"/>
      <c r="E51" s="49"/>
      <c r="F51" s="49"/>
      <c r="G51" s="49" t="s">
        <v>0</v>
      </c>
      <c r="H51" s="39"/>
      <c r="I51" s="17">
        <v>2</v>
      </c>
      <c r="J51" s="49"/>
      <c r="K51" s="49"/>
      <c r="L51" s="50"/>
      <c r="M51" s="18">
        <v>3</v>
      </c>
      <c r="N51" s="18" t="s">
        <v>544</v>
      </c>
      <c r="O51" s="51"/>
      <c r="P51" s="152"/>
      <c r="Q51" s="374"/>
      <c r="R51" s="158" t="s">
        <v>39</v>
      </c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</row>
    <row r="52" spans="1:234" ht="12.75" customHeight="1" x14ac:dyDescent="0.2">
      <c r="A52" s="159" t="s">
        <v>455</v>
      </c>
      <c r="B52" s="429" t="s">
        <v>456</v>
      </c>
      <c r="C52" s="17"/>
      <c r="D52" s="49"/>
      <c r="E52" s="49"/>
      <c r="F52" s="49"/>
      <c r="G52" s="49"/>
      <c r="H52" s="39" t="s">
        <v>0</v>
      </c>
      <c r="I52" s="17"/>
      <c r="J52" s="49">
        <v>2</v>
      </c>
      <c r="K52" s="49"/>
      <c r="L52" s="50"/>
      <c r="M52" s="18">
        <v>3</v>
      </c>
      <c r="N52" s="18" t="s">
        <v>543</v>
      </c>
      <c r="O52" s="51"/>
      <c r="P52" s="152"/>
      <c r="Q52" s="374"/>
      <c r="R52" s="158" t="s">
        <v>325</v>
      </c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</row>
    <row r="53" spans="1:234" ht="12.75" customHeight="1" x14ac:dyDescent="0.2">
      <c r="A53" s="159" t="s">
        <v>330</v>
      </c>
      <c r="B53" s="402" t="s">
        <v>323</v>
      </c>
      <c r="C53" s="17"/>
      <c r="D53" s="49"/>
      <c r="E53" s="49"/>
      <c r="F53" s="49"/>
      <c r="G53" s="49"/>
      <c r="H53" s="39" t="s">
        <v>0</v>
      </c>
      <c r="I53" s="17">
        <v>2</v>
      </c>
      <c r="J53" s="49"/>
      <c r="K53" s="49"/>
      <c r="L53" s="50"/>
      <c r="M53" s="18">
        <v>3</v>
      </c>
      <c r="N53" s="18" t="s">
        <v>544</v>
      </c>
      <c r="O53" s="51"/>
      <c r="P53" s="426"/>
      <c r="Q53" s="157"/>
      <c r="R53" s="158" t="s">
        <v>307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</row>
    <row r="54" spans="1:234" ht="12.75" customHeight="1" x14ac:dyDescent="0.2">
      <c r="A54" s="159" t="s">
        <v>457</v>
      </c>
      <c r="B54" s="430" t="s">
        <v>458</v>
      </c>
      <c r="C54" s="17"/>
      <c r="D54" s="49"/>
      <c r="E54" s="49" t="s">
        <v>0</v>
      </c>
      <c r="F54" s="49"/>
      <c r="G54" s="49"/>
      <c r="H54" s="39"/>
      <c r="I54" s="17"/>
      <c r="J54" s="49"/>
      <c r="K54" s="49">
        <v>2</v>
      </c>
      <c r="L54" s="50"/>
      <c r="M54" s="18">
        <v>3</v>
      </c>
      <c r="N54" s="18" t="s">
        <v>543</v>
      </c>
      <c r="O54" s="51"/>
      <c r="P54" s="152"/>
      <c r="Q54" s="374"/>
      <c r="R54" s="158" t="s">
        <v>437</v>
      </c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</row>
    <row r="55" spans="1:234" ht="12.75" customHeight="1" x14ac:dyDescent="0.2">
      <c r="A55" s="159" t="s">
        <v>459</v>
      </c>
      <c r="B55" s="155" t="s">
        <v>631</v>
      </c>
      <c r="C55" s="17"/>
      <c r="D55" s="49"/>
      <c r="E55" s="49"/>
      <c r="F55" s="49"/>
      <c r="G55" s="49"/>
      <c r="H55" s="39" t="s">
        <v>0</v>
      </c>
      <c r="I55" s="17">
        <v>2</v>
      </c>
      <c r="J55" s="49"/>
      <c r="K55" s="49"/>
      <c r="L55" s="50"/>
      <c r="M55" s="18">
        <v>3</v>
      </c>
      <c r="N55" s="18" t="s">
        <v>544</v>
      </c>
      <c r="O55" s="51"/>
      <c r="P55" s="152"/>
      <c r="Q55" s="153"/>
      <c r="R55" s="158" t="s">
        <v>324</v>
      </c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</row>
    <row r="56" spans="1:234" ht="12.75" customHeight="1" x14ac:dyDescent="0.2">
      <c r="A56" s="159" t="s">
        <v>460</v>
      </c>
      <c r="B56" s="155" t="s">
        <v>461</v>
      </c>
      <c r="C56" s="17"/>
      <c r="D56" s="49"/>
      <c r="E56" s="49"/>
      <c r="F56" s="49"/>
      <c r="G56" s="49" t="s">
        <v>0</v>
      </c>
      <c r="H56" s="39"/>
      <c r="I56" s="17"/>
      <c r="J56" s="49"/>
      <c r="K56" s="49">
        <v>2</v>
      </c>
      <c r="L56" s="50"/>
      <c r="M56" s="18">
        <v>3</v>
      </c>
      <c r="N56" s="18" t="s">
        <v>543</v>
      </c>
      <c r="O56" s="51"/>
      <c r="P56" s="152"/>
      <c r="Q56" s="153"/>
      <c r="R56" s="588" t="s">
        <v>462</v>
      </c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</row>
    <row r="57" spans="1:234" ht="12.75" customHeight="1" x14ac:dyDescent="0.2">
      <c r="A57" s="159" t="s">
        <v>463</v>
      </c>
      <c r="B57" s="429" t="s">
        <v>464</v>
      </c>
      <c r="C57" s="17"/>
      <c r="D57" s="49"/>
      <c r="E57" s="49"/>
      <c r="F57" s="49" t="s">
        <v>0</v>
      </c>
      <c r="G57" s="49"/>
      <c r="H57" s="39"/>
      <c r="I57" s="17"/>
      <c r="J57" s="49">
        <v>2</v>
      </c>
      <c r="K57" s="49"/>
      <c r="L57" s="50"/>
      <c r="M57" s="18">
        <v>3</v>
      </c>
      <c r="N57" s="18" t="s">
        <v>543</v>
      </c>
      <c r="O57" s="51"/>
      <c r="P57" s="152"/>
      <c r="Q57" s="153"/>
      <c r="R57" s="158" t="s">
        <v>465</v>
      </c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</row>
    <row r="58" spans="1:234" ht="12.75" customHeight="1" x14ac:dyDescent="0.2">
      <c r="A58" s="159" t="s">
        <v>466</v>
      </c>
      <c r="B58" s="429" t="s">
        <v>467</v>
      </c>
      <c r="C58" s="17"/>
      <c r="D58" s="49"/>
      <c r="E58" s="49" t="s">
        <v>0</v>
      </c>
      <c r="F58" s="49"/>
      <c r="G58" s="49"/>
      <c r="H58" s="39"/>
      <c r="I58" s="17"/>
      <c r="J58" s="49">
        <v>2</v>
      </c>
      <c r="K58" s="49"/>
      <c r="L58" s="50"/>
      <c r="M58" s="18">
        <v>3</v>
      </c>
      <c r="N58" s="18" t="s">
        <v>543</v>
      </c>
      <c r="O58" s="51"/>
      <c r="P58" s="152"/>
      <c r="Q58" s="153"/>
      <c r="R58" s="158" t="s">
        <v>315</v>
      </c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</row>
    <row r="59" spans="1:234" s="12" customFormat="1" ht="12.6" customHeight="1" x14ac:dyDescent="0.25">
      <c r="A59" s="159" t="s">
        <v>468</v>
      </c>
      <c r="B59" s="429" t="s">
        <v>469</v>
      </c>
      <c r="C59" s="17"/>
      <c r="D59" s="49"/>
      <c r="E59" s="49"/>
      <c r="F59" s="49"/>
      <c r="G59" s="49" t="s">
        <v>0</v>
      </c>
      <c r="H59" s="39"/>
      <c r="I59" s="17">
        <v>2</v>
      </c>
      <c r="J59" s="49"/>
      <c r="K59" s="49"/>
      <c r="L59" s="50"/>
      <c r="M59" s="18">
        <v>3</v>
      </c>
      <c r="N59" s="18" t="s">
        <v>544</v>
      </c>
      <c r="O59" s="51"/>
      <c r="P59" s="426"/>
      <c r="Q59" s="157"/>
      <c r="R59" s="158" t="s">
        <v>324</v>
      </c>
    </row>
    <row r="60" spans="1:234" ht="12.75" customHeight="1" x14ac:dyDescent="0.2">
      <c r="A60" s="159" t="s">
        <v>470</v>
      </c>
      <c r="B60" s="155" t="s">
        <v>471</v>
      </c>
      <c r="C60" s="17"/>
      <c r="D60" s="49"/>
      <c r="E60" s="49" t="s">
        <v>0</v>
      </c>
      <c r="F60" s="49"/>
      <c r="G60" s="49"/>
      <c r="H60" s="39"/>
      <c r="I60" s="17"/>
      <c r="J60" s="49"/>
      <c r="K60" s="49">
        <v>2</v>
      </c>
      <c r="L60" s="50"/>
      <c r="M60" s="18">
        <v>3</v>
      </c>
      <c r="N60" s="18" t="s">
        <v>543</v>
      </c>
      <c r="O60" s="51"/>
      <c r="P60" s="152"/>
      <c r="Q60" s="153"/>
      <c r="R60" s="158" t="s">
        <v>68</v>
      </c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</row>
    <row r="61" spans="1:234" ht="12.75" customHeight="1" x14ac:dyDescent="0.2">
      <c r="A61" s="159" t="s">
        <v>472</v>
      </c>
      <c r="B61" s="429" t="s">
        <v>473</v>
      </c>
      <c r="C61" s="17"/>
      <c r="D61" s="49"/>
      <c r="E61" s="49" t="s">
        <v>0</v>
      </c>
      <c r="F61" s="49"/>
      <c r="G61" s="49"/>
      <c r="H61" s="39"/>
      <c r="I61" s="17"/>
      <c r="J61" s="49">
        <v>2</v>
      </c>
      <c r="K61" s="49"/>
      <c r="L61" s="50"/>
      <c r="M61" s="18">
        <v>3</v>
      </c>
      <c r="N61" s="18" t="s">
        <v>543</v>
      </c>
      <c r="O61" s="51"/>
      <c r="P61" s="152"/>
      <c r="Q61" s="374"/>
      <c r="R61" s="594" t="s">
        <v>465</v>
      </c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</row>
    <row r="62" spans="1:234" ht="12.75" customHeight="1" x14ac:dyDescent="0.2">
      <c r="A62" s="159" t="s">
        <v>474</v>
      </c>
      <c r="B62" s="402" t="s">
        <v>475</v>
      </c>
      <c r="C62" s="17"/>
      <c r="D62" s="49"/>
      <c r="E62" s="49"/>
      <c r="F62" s="49"/>
      <c r="G62" s="49" t="s">
        <v>0</v>
      </c>
      <c r="H62" s="39"/>
      <c r="I62" s="17"/>
      <c r="J62" s="49">
        <v>2</v>
      </c>
      <c r="K62" s="49"/>
      <c r="L62" s="50"/>
      <c r="M62" s="18">
        <v>3</v>
      </c>
      <c r="N62" s="18" t="s">
        <v>543</v>
      </c>
      <c r="O62" s="51"/>
      <c r="P62" s="152"/>
      <c r="Q62" s="153"/>
      <c r="R62" s="158" t="s">
        <v>39</v>
      </c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</row>
    <row r="63" spans="1:234" ht="12.75" customHeight="1" x14ac:dyDescent="0.2">
      <c r="A63" s="80" t="s">
        <v>72</v>
      </c>
      <c r="B63" s="38" t="s">
        <v>73</v>
      </c>
      <c r="C63" s="431"/>
      <c r="D63" s="432"/>
      <c r="E63" s="432"/>
      <c r="F63" s="432"/>
      <c r="G63" s="49" t="s">
        <v>0</v>
      </c>
      <c r="H63" s="433"/>
      <c r="I63" s="434"/>
      <c r="J63" s="49">
        <v>2</v>
      </c>
      <c r="K63" s="432"/>
      <c r="L63" s="435"/>
      <c r="M63" s="31">
        <v>3</v>
      </c>
      <c r="N63" s="18" t="s">
        <v>543</v>
      </c>
      <c r="O63" s="393"/>
      <c r="P63" s="52"/>
      <c r="Q63" s="392"/>
      <c r="R63" s="158" t="s">
        <v>39</v>
      </c>
    </row>
    <row r="64" spans="1:234" x14ac:dyDescent="0.2">
      <c r="A64" s="850" t="s">
        <v>538</v>
      </c>
      <c r="B64" s="851"/>
      <c r="C64" s="375">
        <f t="shared" ref="C64:H64" si="8">SUMIF(C49:C63,"=x",$I49:$I63)+SUMIF(C49:C63,"=x",$J49:$J63)+SUMIF(C49:C63,"=x",$K49:$K63)</f>
        <v>0</v>
      </c>
      <c r="D64" s="376">
        <f t="shared" si="8"/>
        <v>0</v>
      </c>
      <c r="E64" s="376">
        <f t="shared" si="8"/>
        <v>0</v>
      </c>
      <c r="F64" s="376">
        <f t="shared" si="8"/>
        <v>0</v>
      </c>
      <c r="G64" s="376">
        <f t="shared" si="8"/>
        <v>0</v>
      </c>
      <c r="H64" s="377">
        <f t="shared" si="8"/>
        <v>0</v>
      </c>
      <c r="I64" s="859">
        <f>SUM(C64:H64)</f>
        <v>0</v>
      </c>
      <c r="J64" s="853"/>
      <c r="K64" s="853"/>
      <c r="L64" s="853"/>
      <c r="M64" s="871"/>
      <c r="N64" s="872"/>
      <c r="O64" s="514"/>
      <c r="P64" s="843"/>
      <c r="Q64" s="843"/>
      <c r="R64" s="844"/>
    </row>
    <row r="65" spans="1:18" x14ac:dyDescent="0.2">
      <c r="A65" s="839" t="s">
        <v>556</v>
      </c>
      <c r="B65" s="840"/>
      <c r="C65" s="379"/>
      <c r="D65" s="380"/>
      <c r="E65" s="380"/>
      <c r="F65" s="380"/>
      <c r="G65" s="380"/>
      <c r="H65" s="381"/>
      <c r="I65" s="841">
        <v>32</v>
      </c>
      <c r="J65" s="842"/>
      <c r="K65" s="842"/>
      <c r="L65" s="842"/>
      <c r="M65" s="842"/>
      <c r="N65" s="862"/>
      <c r="O65" s="503"/>
      <c r="P65" s="843"/>
      <c r="Q65" s="843"/>
      <c r="R65" s="844"/>
    </row>
    <row r="66" spans="1:18" x14ac:dyDescent="0.2">
      <c r="A66" s="845" t="s">
        <v>540</v>
      </c>
      <c r="B66" s="846"/>
      <c r="C66" s="382"/>
      <c r="D66" s="383"/>
      <c r="E66" s="383"/>
      <c r="F66" s="383"/>
      <c r="G66" s="383"/>
      <c r="H66" s="384"/>
      <c r="I66" s="847"/>
      <c r="J66" s="848"/>
      <c r="K66" s="848"/>
      <c r="L66" s="848"/>
      <c r="M66" s="848"/>
      <c r="N66" s="863"/>
      <c r="O66" s="505"/>
      <c r="P66" s="843"/>
      <c r="Q66" s="843"/>
      <c r="R66" s="844"/>
    </row>
    <row r="67" spans="1:18" ht="31.5" customHeight="1" x14ac:dyDescent="0.2">
      <c r="A67" s="860" t="s">
        <v>632</v>
      </c>
      <c r="B67" s="860"/>
      <c r="C67" s="860"/>
      <c r="D67" s="860"/>
      <c r="E67" s="860"/>
      <c r="F67" s="860"/>
      <c r="G67" s="860"/>
      <c r="H67" s="860"/>
      <c r="I67" s="860"/>
      <c r="J67" s="860"/>
      <c r="K67" s="860"/>
      <c r="L67" s="860"/>
      <c r="M67" s="860"/>
      <c r="N67" s="860"/>
      <c r="O67" s="860"/>
      <c r="P67" s="860"/>
      <c r="Q67" s="860"/>
      <c r="R67" s="861"/>
    </row>
    <row r="68" spans="1:18" ht="12.75" customHeight="1" x14ac:dyDescent="0.2">
      <c r="A68" s="517" t="s">
        <v>633</v>
      </c>
      <c r="B68" s="516"/>
      <c r="C68" s="856"/>
      <c r="D68" s="857"/>
      <c r="E68" s="857"/>
      <c r="F68" s="857"/>
      <c r="G68" s="857"/>
      <c r="H68" s="858"/>
      <c r="I68" s="857"/>
      <c r="J68" s="857"/>
      <c r="K68" s="857"/>
      <c r="L68" s="857"/>
      <c r="M68" s="857"/>
      <c r="N68" s="857"/>
      <c r="O68" s="403"/>
      <c r="P68" s="404"/>
      <c r="Q68" s="404"/>
      <c r="R68" s="590"/>
    </row>
    <row r="69" spans="1:18" s="6" customFormat="1" ht="12.75" customHeight="1" x14ac:dyDescent="0.2">
      <c r="A69" s="58" t="s">
        <v>331</v>
      </c>
      <c r="B69" s="370" t="s">
        <v>326</v>
      </c>
      <c r="C69" s="405"/>
      <c r="D69" s="49"/>
      <c r="E69" s="406"/>
      <c r="F69" s="49" t="s">
        <v>533</v>
      </c>
      <c r="G69" s="406"/>
      <c r="H69" s="407"/>
      <c r="I69" s="408"/>
      <c r="J69" s="49">
        <v>0</v>
      </c>
      <c r="K69" s="408"/>
      <c r="L69" s="408"/>
      <c r="M69" s="51">
        <v>0</v>
      </c>
      <c r="N69" s="31" t="s">
        <v>634</v>
      </c>
      <c r="O69" s="409"/>
      <c r="P69" s="52"/>
      <c r="Q69" s="392"/>
      <c r="R69" s="591" t="s">
        <v>39</v>
      </c>
    </row>
    <row r="70" spans="1:18" x14ac:dyDescent="0.2">
      <c r="A70" s="850" t="s">
        <v>538</v>
      </c>
      <c r="B70" s="851"/>
      <c r="C70" s="375"/>
      <c r="D70" s="376"/>
      <c r="E70" s="376"/>
      <c r="F70" s="376"/>
      <c r="G70" s="376"/>
      <c r="H70" s="377"/>
      <c r="I70" s="859"/>
      <c r="J70" s="853"/>
      <c r="K70" s="853"/>
      <c r="L70" s="853"/>
      <c r="M70" s="853"/>
      <c r="N70" s="853"/>
      <c r="O70" s="410"/>
      <c r="P70" s="843"/>
      <c r="Q70" s="843"/>
      <c r="R70" s="844"/>
    </row>
    <row r="71" spans="1:18" x14ac:dyDescent="0.2">
      <c r="A71" s="839" t="s">
        <v>539</v>
      </c>
      <c r="B71" s="840"/>
      <c r="C71" s="379">
        <f t="shared" ref="C71:H71" si="9">SUMIF(C69,"=x",$M69)</f>
        <v>0</v>
      </c>
      <c r="D71" s="380">
        <f t="shared" si="9"/>
        <v>0</v>
      </c>
      <c r="E71" s="380">
        <f t="shared" si="9"/>
        <v>0</v>
      </c>
      <c r="F71" s="380">
        <f t="shared" si="9"/>
        <v>0</v>
      </c>
      <c r="G71" s="380">
        <f t="shared" si="9"/>
        <v>0</v>
      </c>
      <c r="H71" s="381">
        <f t="shared" si="9"/>
        <v>0</v>
      </c>
      <c r="I71" s="841">
        <f>SUM(C71:H71)</f>
        <v>0</v>
      </c>
      <c r="J71" s="842"/>
      <c r="K71" s="842"/>
      <c r="L71" s="842"/>
      <c r="M71" s="842"/>
      <c r="N71" s="842"/>
      <c r="O71" s="411"/>
      <c r="P71" s="843"/>
      <c r="Q71" s="843"/>
      <c r="R71" s="844"/>
    </row>
    <row r="72" spans="1:18" x14ac:dyDescent="0.2">
      <c r="A72" s="845" t="s">
        <v>540</v>
      </c>
      <c r="B72" s="846"/>
      <c r="C72" s="382"/>
      <c r="D72" s="383"/>
      <c r="E72" s="383"/>
      <c r="F72" s="383"/>
      <c r="G72" s="383"/>
      <c r="H72" s="384"/>
      <c r="I72" s="847"/>
      <c r="J72" s="848"/>
      <c r="K72" s="848"/>
      <c r="L72" s="848"/>
      <c r="M72" s="848"/>
      <c r="N72" s="848"/>
      <c r="O72" s="412"/>
      <c r="P72" s="843"/>
      <c r="Q72" s="843"/>
      <c r="R72" s="844"/>
    </row>
    <row r="73" spans="1:18" ht="12" customHeight="1" x14ac:dyDescent="0.2">
      <c r="A73" s="855" t="s">
        <v>598</v>
      </c>
      <c r="B73" s="855"/>
      <c r="C73" s="856"/>
      <c r="D73" s="857"/>
      <c r="E73" s="857"/>
      <c r="F73" s="857"/>
      <c r="G73" s="857"/>
      <c r="H73" s="858"/>
      <c r="I73" s="857"/>
      <c r="J73" s="857"/>
      <c r="K73" s="857"/>
      <c r="L73" s="857"/>
      <c r="M73" s="857"/>
      <c r="N73" s="857"/>
      <c r="O73" s="515"/>
      <c r="P73" s="413"/>
      <c r="Q73" s="413"/>
      <c r="R73" s="102"/>
    </row>
    <row r="74" spans="1:18" ht="12.75" customHeight="1" x14ac:dyDescent="0.2">
      <c r="A74" s="58" t="s">
        <v>660</v>
      </c>
      <c r="B74" s="414" t="s">
        <v>245</v>
      </c>
      <c r="C74" s="415"/>
      <c r="D74" s="416"/>
      <c r="E74" s="416"/>
      <c r="F74" s="416"/>
      <c r="G74" s="416"/>
      <c r="H74" s="39" t="s">
        <v>533</v>
      </c>
      <c r="I74" s="417"/>
      <c r="J74" s="49">
        <v>2</v>
      </c>
      <c r="K74" s="416"/>
      <c r="L74" s="418"/>
      <c r="M74" s="18">
        <v>10</v>
      </c>
      <c r="N74" s="31" t="s">
        <v>635</v>
      </c>
      <c r="O74" s="409"/>
      <c r="P74" s="52"/>
      <c r="Q74" s="392"/>
      <c r="R74" s="591" t="s">
        <v>39</v>
      </c>
    </row>
    <row r="75" spans="1:18" x14ac:dyDescent="0.2">
      <c r="A75" s="850" t="s">
        <v>538</v>
      </c>
      <c r="B75" s="851"/>
      <c r="C75" s="375"/>
      <c r="D75" s="376"/>
      <c r="E75" s="376"/>
      <c r="F75" s="376"/>
      <c r="G75" s="376"/>
      <c r="H75" s="377">
        <v>2</v>
      </c>
      <c r="I75" s="859">
        <v>2</v>
      </c>
      <c r="J75" s="853"/>
      <c r="K75" s="853"/>
      <c r="L75" s="853"/>
      <c r="M75" s="853"/>
      <c r="N75" s="853"/>
      <c r="O75" s="410"/>
      <c r="P75" s="843"/>
      <c r="Q75" s="843"/>
      <c r="R75" s="844"/>
    </row>
    <row r="76" spans="1:18" x14ac:dyDescent="0.2">
      <c r="A76" s="839" t="s">
        <v>539</v>
      </c>
      <c r="B76" s="840"/>
      <c r="C76" s="379"/>
      <c r="D76" s="380"/>
      <c r="E76" s="380"/>
      <c r="F76" s="380"/>
      <c r="G76" s="380"/>
      <c r="H76" s="380"/>
      <c r="I76" s="854">
        <v>10</v>
      </c>
      <c r="J76" s="842"/>
      <c r="K76" s="842"/>
      <c r="L76" s="842"/>
      <c r="M76" s="842"/>
      <c r="N76" s="842"/>
      <c r="O76" s="411"/>
      <c r="P76" s="843"/>
      <c r="Q76" s="843"/>
      <c r="R76" s="844"/>
    </row>
    <row r="77" spans="1:18" x14ac:dyDescent="0.2">
      <c r="A77" s="845" t="s">
        <v>540</v>
      </c>
      <c r="B77" s="846"/>
      <c r="C77" s="382"/>
      <c r="D77" s="383"/>
      <c r="E77" s="383"/>
      <c r="F77" s="383"/>
      <c r="G77" s="383"/>
      <c r="H77" s="384"/>
      <c r="I77" s="847"/>
      <c r="J77" s="848"/>
      <c r="K77" s="848"/>
      <c r="L77" s="848"/>
      <c r="M77" s="848"/>
      <c r="N77" s="848"/>
      <c r="O77" s="412"/>
      <c r="P77" s="843"/>
      <c r="Q77" s="843"/>
      <c r="R77" s="844"/>
    </row>
    <row r="78" spans="1:18" x14ac:dyDescent="0.2">
      <c r="A78" s="849" t="s">
        <v>574</v>
      </c>
      <c r="B78" s="753"/>
      <c r="C78" s="754"/>
      <c r="D78" s="755"/>
      <c r="E78" s="755"/>
      <c r="F78" s="755"/>
      <c r="G78" s="755"/>
      <c r="H78" s="756"/>
      <c r="I78" s="754"/>
      <c r="J78" s="755"/>
      <c r="K78" s="755"/>
      <c r="L78" s="755"/>
      <c r="M78" s="755"/>
      <c r="N78" s="755"/>
      <c r="O78" s="46"/>
      <c r="P78" s="755"/>
      <c r="Q78" s="755"/>
      <c r="R78" s="756"/>
    </row>
    <row r="79" spans="1:18" x14ac:dyDescent="0.2">
      <c r="A79" s="850" t="s">
        <v>538</v>
      </c>
      <c r="B79" s="851"/>
      <c r="C79" s="375"/>
      <c r="D79" s="376"/>
      <c r="E79" s="376"/>
      <c r="F79" s="376"/>
      <c r="G79" s="376"/>
      <c r="H79" s="377"/>
      <c r="I79" s="852"/>
      <c r="J79" s="853"/>
      <c r="K79" s="853"/>
      <c r="L79" s="853"/>
      <c r="M79" s="853"/>
      <c r="N79" s="853"/>
      <c r="O79" s="419"/>
      <c r="P79" s="843"/>
      <c r="Q79" s="843"/>
      <c r="R79" s="844"/>
    </row>
    <row r="80" spans="1:18" x14ac:dyDescent="0.2">
      <c r="A80" s="839" t="s">
        <v>539</v>
      </c>
      <c r="B80" s="840"/>
      <c r="C80" s="379"/>
      <c r="D80" s="380"/>
      <c r="E80" s="380"/>
      <c r="F80" s="380"/>
      <c r="G80" s="380"/>
      <c r="H80" s="381"/>
      <c r="I80" s="841">
        <f>I17+I25+I38+I45+I65+I76</f>
        <v>100</v>
      </c>
      <c r="J80" s="842"/>
      <c r="K80" s="842"/>
      <c r="L80" s="842"/>
      <c r="M80" s="842"/>
      <c r="N80" s="842"/>
      <c r="O80" s="420"/>
      <c r="P80" s="843"/>
      <c r="Q80" s="843"/>
      <c r="R80" s="844"/>
    </row>
    <row r="81" spans="1:18" x14ac:dyDescent="0.2">
      <c r="A81" s="845" t="s">
        <v>540</v>
      </c>
      <c r="B81" s="846"/>
      <c r="C81" s="382"/>
      <c r="D81" s="383"/>
      <c r="E81" s="383"/>
      <c r="F81" s="383"/>
      <c r="G81" s="383"/>
      <c r="H81" s="384"/>
      <c r="I81" s="847">
        <f>SUM(C81:H81)</f>
        <v>0</v>
      </c>
      <c r="J81" s="848"/>
      <c r="K81" s="848"/>
      <c r="L81" s="848"/>
      <c r="M81" s="848"/>
      <c r="N81" s="848"/>
      <c r="O81" s="421"/>
      <c r="P81" s="843"/>
      <c r="Q81" s="843"/>
      <c r="R81" s="844"/>
    </row>
    <row r="82" spans="1:18" x14ac:dyDescent="0.2">
      <c r="A82" s="4"/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6"/>
      <c r="O82" s="6"/>
      <c r="P82" s="4"/>
      <c r="Q82" s="4"/>
      <c r="R82" s="5"/>
    </row>
    <row r="83" spans="1:18" x14ac:dyDescent="0.2">
      <c r="A83" s="121" t="s">
        <v>667</v>
      </c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6"/>
      <c r="O83" s="6"/>
      <c r="P83" s="4"/>
      <c r="Q83" s="4"/>
      <c r="R83" s="5"/>
    </row>
    <row r="84" spans="1:18" x14ac:dyDescent="0.2">
      <c r="A84" s="12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22"/>
      <c r="O84" s="422"/>
      <c r="P84" s="423"/>
      <c r="Q84" s="424"/>
      <c r="R84" s="5"/>
    </row>
    <row r="85" spans="1:18" s="12" customFormat="1" x14ac:dyDescent="0.2">
      <c r="A85" s="118" t="s">
        <v>575</v>
      </c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6"/>
      <c r="O85" s="6"/>
      <c r="P85" s="4"/>
      <c r="Q85" s="5"/>
      <c r="R85" s="5"/>
    </row>
    <row r="86" spans="1:18" s="12" customFormat="1" x14ac:dyDescent="0.2">
      <c r="A86" s="5" t="s">
        <v>576</v>
      </c>
      <c r="B86" s="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6"/>
      <c r="O86" s="6"/>
      <c r="P86" s="4"/>
      <c r="Q86" s="5"/>
      <c r="R86" s="5"/>
    </row>
    <row r="87" spans="1:18" s="12" customFormat="1" x14ac:dyDescent="0.2">
      <c r="A87" s="5" t="s">
        <v>577</v>
      </c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6"/>
      <c r="O87" s="6"/>
      <c r="P87" s="4"/>
      <c r="Q87" s="5"/>
      <c r="R87" s="5"/>
    </row>
    <row r="88" spans="1:18" s="12" customFormat="1" x14ac:dyDescent="0.2">
      <c r="A88" s="5" t="s">
        <v>578</v>
      </c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6"/>
      <c r="O88" s="6"/>
      <c r="P88" s="4"/>
      <c r="Q88" s="5"/>
      <c r="R88" s="5"/>
    </row>
    <row r="89" spans="1:18" s="12" customFormat="1" x14ac:dyDescent="0.2">
      <c r="A89" s="5" t="s">
        <v>579</v>
      </c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6"/>
      <c r="O89" s="6"/>
      <c r="P89" s="4"/>
      <c r="Q89" s="5"/>
      <c r="R89" s="5"/>
    </row>
    <row r="90" spans="1:18" s="12" customFormat="1" ht="28.5" customHeight="1" x14ac:dyDescent="0.2">
      <c r="A90" s="118" t="s">
        <v>580</v>
      </c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6"/>
      <c r="O90" s="6"/>
      <c r="P90" s="4"/>
      <c r="Q90" s="5"/>
      <c r="R90" s="5"/>
    </row>
    <row r="91" spans="1:18" s="12" customFormat="1" x14ac:dyDescent="0.2">
      <c r="A91" s="119" t="s">
        <v>581</v>
      </c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6"/>
      <c r="O91" s="6"/>
      <c r="P91" s="4"/>
      <c r="Q91" s="5"/>
      <c r="R91" s="5"/>
    </row>
    <row r="92" spans="1:18" s="12" customFormat="1" x14ac:dyDescent="0.2">
      <c r="A92" s="120" t="s">
        <v>582</v>
      </c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6"/>
      <c r="O92" s="6"/>
      <c r="P92" s="4"/>
      <c r="Q92" s="5"/>
      <c r="R92" s="5"/>
    </row>
    <row r="93" spans="1:18" s="12" customFormat="1" ht="12.75" customHeight="1" x14ac:dyDescent="0.2">
      <c r="A93" s="5" t="s">
        <v>599</v>
      </c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6"/>
      <c r="O93" s="6"/>
      <c r="P93" s="4"/>
      <c r="Q93" s="5"/>
      <c r="R93" s="5"/>
    </row>
  </sheetData>
  <mergeCells count="106">
    <mergeCell ref="A1:Q1"/>
    <mergeCell ref="A16:B16"/>
    <mergeCell ref="I16:N16"/>
    <mergeCell ref="P16:R16"/>
    <mergeCell ref="A17:B17"/>
    <mergeCell ref="I17:N17"/>
    <mergeCell ref="P17:R17"/>
    <mergeCell ref="O5:Q6"/>
    <mergeCell ref="R5:R6"/>
    <mergeCell ref="A7:B7"/>
    <mergeCell ref="C7:H7"/>
    <mergeCell ref="I7:N7"/>
    <mergeCell ref="P7:R7"/>
    <mergeCell ref="A5:A6"/>
    <mergeCell ref="B5:B6"/>
    <mergeCell ref="C5:H5"/>
    <mergeCell ref="I5:L5"/>
    <mergeCell ref="M5:M6"/>
    <mergeCell ref="N5:N6"/>
    <mergeCell ref="A24:B24"/>
    <mergeCell ref="I24:N24"/>
    <mergeCell ref="P24:R24"/>
    <mergeCell ref="A25:B25"/>
    <mergeCell ref="I25:N25"/>
    <mergeCell ref="P25:R25"/>
    <mergeCell ref="A18:B18"/>
    <mergeCell ref="I18:N18"/>
    <mergeCell ref="P18:R18"/>
    <mergeCell ref="A20:B20"/>
    <mergeCell ref="C20:H20"/>
    <mergeCell ref="I20:N20"/>
    <mergeCell ref="P20:R20"/>
    <mergeCell ref="A38:B38"/>
    <mergeCell ref="I38:N38"/>
    <mergeCell ref="P38:R38"/>
    <mergeCell ref="A39:B39"/>
    <mergeCell ref="I39:N39"/>
    <mergeCell ref="P39:R39"/>
    <mergeCell ref="A26:B26"/>
    <mergeCell ref="I26:N26"/>
    <mergeCell ref="P26:R26"/>
    <mergeCell ref="A37:B37"/>
    <mergeCell ref="I37:N37"/>
    <mergeCell ref="P37:R37"/>
    <mergeCell ref="A45:B45"/>
    <mergeCell ref="I45:N45"/>
    <mergeCell ref="P45:R45"/>
    <mergeCell ref="A46:B46"/>
    <mergeCell ref="I46:N46"/>
    <mergeCell ref="P46:R46"/>
    <mergeCell ref="A40:B40"/>
    <mergeCell ref="C40:H40"/>
    <mergeCell ref="I40:N40"/>
    <mergeCell ref="P40:R40"/>
    <mergeCell ref="A44:B44"/>
    <mergeCell ref="I44:N44"/>
    <mergeCell ref="P44:R44"/>
    <mergeCell ref="A65:B65"/>
    <mergeCell ref="I65:N65"/>
    <mergeCell ref="P65:R65"/>
    <mergeCell ref="A66:B66"/>
    <mergeCell ref="I66:N66"/>
    <mergeCell ref="P66:R66"/>
    <mergeCell ref="P47:R47"/>
    <mergeCell ref="A48:N48"/>
    <mergeCell ref="P48:R48"/>
    <mergeCell ref="A64:B64"/>
    <mergeCell ref="I64:N64"/>
    <mergeCell ref="P64:R64"/>
    <mergeCell ref="A71:B71"/>
    <mergeCell ref="I71:N71"/>
    <mergeCell ref="P71:R71"/>
    <mergeCell ref="A72:B72"/>
    <mergeCell ref="I72:N72"/>
    <mergeCell ref="P72:R72"/>
    <mergeCell ref="A67:R67"/>
    <mergeCell ref="C68:H68"/>
    <mergeCell ref="I68:N68"/>
    <mergeCell ref="A70:B70"/>
    <mergeCell ref="I70:N70"/>
    <mergeCell ref="P70:R70"/>
    <mergeCell ref="A76:B76"/>
    <mergeCell ref="I76:N76"/>
    <mergeCell ref="P76:R76"/>
    <mergeCell ref="A77:B77"/>
    <mergeCell ref="I77:N77"/>
    <mergeCell ref="P77:R77"/>
    <mergeCell ref="A73:B73"/>
    <mergeCell ref="C73:H73"/>
    <mergeCell ref="I73:N73"/>
    <mergeCell ref="A75:B75"/>
    <mergeCell ref="I75:N75"/>
    <mergeCell ref="P75:R75"/>
    <mergeCell ref="A80:B80"/>
    <mergeCell ref="I80:N80"/>
    <mergeCell ref="P80:R80"/>
    <mergeCell ref="A81:B81"/>
    <mergeCell ref="I81:N81"/>
    <mergeCell ref="P81:R81"/>
    <mergeCell ref="A78:B78"/>
    <mergeCell ref="C78:H78"/>
    <mergeCell ref="I78:N78"/>
    <mergeCell ref="P78:R78"/>
    <mergeCell ref="A79:B79"/>
    <mergeCell ref="I79:N79"/>
    <mergeCell ref="P79:R7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81"/>
  <sheetViews>
    <sheetView workbookViewId="0">
      <selection sqref="A1:Q1"/>
    </sheetView>
  </sheetViews>
  <sheetFormatPr defaultRowHeight="12.75" x14ac:dyDescent="0.2"/>
  <cols>
    <col min="1" max="1" width="18" style="9" customWidth="1"/>
    <col min="2" max="2" width="44.28515625" style="9" bestFit="1" customWidth="1"/>
    <col min="3" max="13" width="4.28515625" style="9" customWidth="1"/>
    <col min="14" max="14" width="6.140625" style="9" customWidth="1"/>
    <col min="15" max="15" width="5.7109375" style="9" customWidth="1"/>
    <col min="16" max="16" width="17.42578125" style="425" customWidth="1"/>
    <col min="17" max="17" width="29.85546875" style="425" customWidth="1"/>
    <col min="18" max="18" width="7.7109375" style="425" customWidth="1"/>
    <col min="19" max="19" width="18.140625" style="425" customWidth="1"/>
    <col min="20" max="20" width="26.5703125" style="425" customWidth="1"/>
    <col min="21" max="21" width="22.28515625" style="425" bestFit="1" customWidth="1"/>
    <col min="22" max="254" width="9.140625" style="9"/>
    <col min="255" max="255" width="18" style="9" customWidth="1"/>
    <col min="256" max="256" width="44.28515625" style="9" bestFit="1" customWidth="1"/>
    <col min="257" max="267" width="4.28515625" style="9" customWidth="1"/>
    <col min="268" max="269" width="5.7109375" style="9" customWidth="1"/>
    <col min="270" max="270" width="17.42578125" style="9" customWidth="1"/>
    <col min="271" max="271" width="29.85546875" style="9" customWidth="1"/>
    <col min="272" max="272" width="7.7109375" style="9" customWidth="1"/>
    <col min="273" max="273" width="18.140625" style="9" customWidth="1"/>
    <col min="274" max="274" width="26.5703125" style="9" customWidth="1"/>
    <col min="275" max="275" width="7.85546875" style="9" customWidth="1"/>
    <col min="276" max="276" width="6" style="9" customWidth="1"/>
    <col min="277" max="277" width="18.85546875" style="9" customWidth="1"/>
    <col min="278" max="510" width="9.140625" style="9"/>
    <col min="511" max="511" width="18" style="9" customWidth="1"/>
    <col min="512" max="512" width="44.28515625" style="9" bestFit="1" customWidth="1"/>
    <col min="513" max="523" width="4.28515625" style="9" customWidth="1"/>
    <col min="524" max="525" width="5.7109375" style="9" customWidth="1"/>
    <col min="526" max="526" width="17.42578125" style="9" customWidth="1"/>
    <col min="527" max="527" width="29.85546875" style="9" customWidth="1"/>
    <col min="528" max="528" width="7.7109375" style="9" customWidth="1"/>
    <col min="529" max="529" width="18.140625" style="9" customWidth="1"/>
    <col min="530" max="530" width="26.5703125" style="9" customWidth="1"/>
    <col min="531" max="531" width="7.85546875" style="9" customWidth="1"/>
    <col min="532" max="532" width="6" style="9" customWidth="1"/>
    <col min="533" max="533" width="18.85546875" style="9" customWidth="1"/>
    <col min="534" max="766" width="9.140625" style="9"/>
    <col min="767" max="767" width="18" style="9" customWidth="1"/>
    <col min="768" max="768" width="44.28515625" style="9" bestFit="1" customWidth="1"/>
    <col min="769" max="779" width="4.28515625" style="9" customWidth="1"/>
    <col min="780" max="781" width="5.7109375" style="9" customWidth="1"/>
    <col min="782" max="782" width="17.42578125" style="9" customWidth="1"/>
    <col min="783" max="783" width="29.85546875" style="9" customWidth="1"/>
    <col min="784" max="784" width="7.7109375" style="9" customWidth="1"/>
    <col min="785" max="785" width="18.140625" style="9" customWidth="1"/>
    <col min="786" max="786" width="26.5703125" style="9" customWidth="1"/>
    <col min="787" max="787" width="7.85546875" style="9" customWidth="1"/>
    <col min="788" max="788" width="6" style="9" customWidth="1"/>
    <col min="789" max="789" width="18.85546875" style="9" customWidth="1"/>
    <col min="790" max="1022" width="9.140625" style="9"/>
    <col min="1023" max="1023" width="18" style="9" customWidth="1"/>
    <col min="1024" max="1024" width="44.28515625" style="9" bestFit="1" customWidth="1"/>
    <col min="1025" max="1035" width="4.28515625" style="9" customWidth="1"/>
    <col min="1036" max="1037" width="5.7109375" style="9" customWidth="1"/>
    <col min="1038" max="1038" width="17.42578125" style="9" customWidth="1"/>
    <col min="1039" max="1039" width="29.85546875" style="9" customWidth="1"/>
    <col min="1040" max="1040" width="7.7109375" style="9" customWidth="1"/>
    <col min="1041" max="1041" width="18.140625" style="9" customWidth="1"/>
    <col min="1042" max="1042" width="26.5703125" style="9" customWidth="1"/>
    <col min="1043" max="1043" width="7.85546875" style="9" customWidth="1"/>
    <col min="1044" max="1044" width="6" style="9" customWidth="1"/>
    <col min="1045" max="1045" width="18.85546875" style="9" customWidth="1"/>
    <col min="1046" max="1278" width="9.140625" style="9"/>
    <col min="1279" max="1279" width="18" style="9" customWidth="1"/>
    <col min="1280" max="1280" width="44.28515625" style="9" bestFit="1" customWidth="1"/>
    <col min="1281" max="1291" width="4.28515625" style="9" customWidth="1"/>
    <col min="1292" max="1293" width="5.7109375" style="9" customWidth="1"/>
    <col min="1294" max="1294" width="17.42578125" style="9" customWidth="1"/>
    <col min="1295" max="1295" width="29.85546875" style="9" customWidth="1"/>
    <col min="1296" max="1296" width="7.7109375" style="9" customWidth="1"/>
    <col min="1297" max="1297" width="18.140625" style="9" customWidth="1"/>
    <col min="1298" max="1298" width="26.5703125" style="9" customWidth="1"/>
    <col min="1299" max="1299" width="7.85546875" style="9" customWidth="1"/>
    <col min="1300" max="1300" width="6" style="9" customWidth="1"/>
    <col min="1301" max="1301" width="18.85546875" style="9" customWidth="1"/>
    <col min="1302" max="1534" width="9.140625" style="9"/>
    <col min="1535" max="1535" width="18" style="9" customWidth="1"/>
    <col min="1536" max="1536" width="44.28515625" style="9" bestFit="1" customWidth="1"/>
    <col min="1537" max="1547" width="4.28515625" style="9" customWidth="1"/>
    <col min="1548" max="1549" width="5.7109375" style="9" customWidth="1"/>
    <col min="1550" max="1550" width="17.42578125" style="9" customWidth="1"/>
    <col min="1551" max="1551" width="29.85546875" style="9" customWidth="1"/>
    <col min="1552" max="1552" width="7.7109375" style="9" customWidth="1"/>
    <col min="1553" max="1553" width="18.140625" style="9" customWidth="1"/>
    <col min="1554" max="1554" width="26.5703125" style="9" customWidth="1"/>
    <col min="1555" max="1555" width="7.85546875" style="9" customWidth="1"/>
    <col min="1556" max="1556" width="6" style="9" customWidth="1"/>
    <col min="1557" max="1557" width="18.85546875" style="9" customWidth="1"/>
    <col min="1558" max="1790" width="9.140625" style="9"/>
    <col min="1791" max="1791" width="18" style="9" customWidth="1"/>
    <col min="1792" max="1792" width="44.28515625" style="9" bestFit="1" customWidth="1"/>
    <col min="1793" max="1803" width="4.28515625" style="9" customWidth="1"/>
    <col min="1804" max="1805" width="5.7109375" style="9" customWidth="1"/>
    <col min="1806" max="1806" width="17.42578125" style="9" customWidth="1"/>
    <col min="1807" max="1807" width="29.85546875" style="9" customWidth="1"/>
    <col min="1808" max="1808" width="7.7109375" style="9" customWidth="1"/>
    <col min="1809" max="1809" width="18.140625" style="9" customWidth="1"/>
    <col min="1810" max="1810" width="26.5703125" style="9" customWidth="1"/>
    <col min="1811" max="1811" width="7.85546875" style="9" customWidth="1"/>
    <col min="1812" max="1812" width="6" style="9" customWidth="1"/>
    <col min="1813" max="1813" width="18.85546875" style="9" customWidth="1"/>
    <col min="1814" max="2046" width="9.140625" style="9"/>
    <col min="2047" max="2047" width="18" style="9" customWidth="1"/>
    <col min="2048" max="2048" width="44.28515625" style="9" bestFit="1" customWidth="1"/>
    <col min="2049" max="2059" width="4.28515625" style="9" customWidth="1"/>
    <col min="2060" max="2061" width="5.7109375" style="9" customWidth="1"/>
    <col min="2062" max="2062" width="17.42578125" style="9" customWidth="1"/>
    <col min="2063" max="2063" width="29.85546875" style="9" customWidth="1"/>
    <col min="2064" max="2064" width="7.7109375" style="9" customWidth="1"/>
    <col min="2065" max="2065" width="18.140625" style="9" customWidth="1"/>
    <col min="2066" max="2066" width="26.5703125" style="9" customWidth="1"/>
    <col min="2067" max="2067" width="7.85546875" style="9" customWidth="1"/>
    <col min="2068" max="2068" width="6" style="9" customWidth="1"/>
    <col min="2069" max="2069" width="18.85546875" style="9" customWidth="1"/>
    <col min="2070" max="2302" width="9.140625" style="9"/>
    <col min="2303" max="2303" width="18" style="9" customWidth="1"/>
    <col min="2304" max="2304" width="44.28515625" style="9" bestFit="1" customWidth="1"/>
    <col min="2305" max="2315" width="4.28515625" style="9" customWidth="1"/>
    <col min="2316" max="2317" width="5.7109375" style="9" customWidth="1"/>
    <col min="2318" max="2318" width="17.42578125" style="9" customWidth="1"/>
    <col min="2319" max="2319" width="29.85546875" style="9" customWidth="1"/>
    <col min="2320" max="2320" width="7.7109375" style="9" customWidth="1"/>
    <col min="2321" max="2321" width="18.140625" style="9" customWidth="1"/>
    <col min="2322" max="2322" width="26.5703125" style="9" customWidth="1"/>
    <col min="2323" max="2323" width="7.85546875" style="9" customWidth="1"/>
    <col min="2324" max="2324" width="6" style="9" customWidth="1"/>
    <col min="2325" max="2325" width="18.85546875" style="9" customWidth="1"/>
    <col min="2326" max="2558" width="9.140625" style="9"/>
    <col min="2559" max="2559" width="18" style="9" customWidth="1"/>
    <col min="2560" max="2560" width="44.28515625" style="9" bestFit="1" customWidth="1"/>
    <col min="2561" max="2571" width="4.28515625" style="9" customWidth="1"/>
    <col min="2572" max="2573" width="5.7109375" style="9" customWidth="1"/>
    <col min="2574" max="2574" width="17.42578125" style="9" customWidth="1"/>
    <col min="2575" max="2575" width="29.85546875" style="9" customWidth="1"/>
    <col min="2576" max="2576" width="7.7109375" style="9" customWidth="1"/>
    <col min="2577" max="2577" width="18.140625" style="9" customWidth="1"/>
    <col min="2578" max="2578" width="26.5703125" style="9" customWidth="1"/>
    <col min="2579" max="2579" width="7.85546875" style="9" customWidth="1"/>
    <col min="2580" max="2580" width="6" style="9" customWidth="1"/>
    <col min="2581" max="2581" width="18.85546875" style="9" customWidth="1"/>
    <col min="2582" max="2814" width="9.140625" style="9"/>
    <col min="2815" max="2815" width="18" style="9" customWidth="1"/>
    <col min="2816" max="2816" width="44.28515625" style="9" bestFit="1" customWidth="1"/>
    <col min="2817" max="2827" width="4.28515625" style="9" customWidth="1"/>
    <col min="2828" max="2829" width="5.7109375" style="9" customWidth="1"/>
    <col min="2830" max="2830" width="17.42578125" style="9" customWidth="1"/>
    <col min="2831" max="2831" width="29.85546875" style="9" customWidth="1"/>
    <col min="2832" max="2832" width="7.7109375" style="9" customWidth="1"/>
    <col min="2833" max="2833" width="18.140625" style="9" customWidth="1"/>
    <col min="2834" max="2834" width="26.5703125" style="9" customWidth="1"/>
    <col min="2835" max="2835" width="7.85546875" style="9" customWidth="1"/>
    <col min="2836" max="2836" width="6" style="9" customWidth="1"/>
    <col min="2837" max="2837" width="18.85546875" style="9" customWidth="1"/>
    <col min="2838" max="3070" width="9.140625" style="9"/>
    <col min="3071" max="3071" width="18" style="9" customWidth="1"/>
    <col min="3072" max="3072" width="44.28515625" style="9" bestFit="1" customWidth="1"/>
    <col min="3073" max="3083" width="4.28515625" style="9" customWidth="1"/>
    <col min="3084" max="3085" width="5.7109375" style="9" customWidth="1"/>
    <col min="3086" max="3086" width="17.42578125" style="9" customWidth="1"/>
    <col min="3087" max="3087" width="29.85546875" style="9" customWidth="1"/>
    <col min="3088" max="3088" width="7.7109375" style="9" customWidth="1"/>
    <col min="3089" max="3089" width="18.140625" style="9" customWidth="1"/>
    <col min="3090" max="3090" width="26.5703125" style="9" customWidth="1"/>
    <col min="3091" max="3091" width="7.85546875" style="9" customWidth="1"/>
    <col min="3092" max="3092" width="6" style="9" customWidth="1"/>
    <col min="3093" max="3093" width="18.85546875" style="9" customWidth="1"/>
    <col min="3094" max="3326" width="9.140625" style="9"/>
    <col min="3327" max="3327" width="18" style="9" customWidth="1"/>
    <col min="3328" max="3328" width="44.28515625" style="9" bestFit="1" customWidth="1"/>
    <col min="3329" max="3339" width="4.28515625" style="9" customWidth="1"/>
    <col min="3340" max="3341" width="5.7109375" style="9" customWidth="1"/>
    <col min="3342" max="3342" width="17.42578125" style="9" customWidth="1"/>
    <col min="3343" max="3343" width="29.85546875" style="9" customWidth="1"/>
    <col min="3344" max="3344" width="7.7109375" style="9" customWidth="1"/>
    <col min="3345" max="3345" width="18.140625" style="9" customWidth="1"/>
    <col min="3346" max="3346" width="26.5703125" style="9" customWidth="1"/>
    <col min="3347" max="3347" width="7.85546875" style="9" customWidth="1"/>
    <col min="3348" max="3348" width="6" style="9" customWidth="1"/>
    <col min="3349" max="3349" width="18.85546875" style="9" customWidth="1"/>
    <col min="3350" max="3582" width="9.140625" style="9"/>
    <col min="3583" max="3583" width="18" style="9" customWidth="1"/>
    <col min="3584" max="3584" width="44.28515625" style="9" bestFit="1" customWidth="1"/>
    <col min="3585" max="3595" width="4.28515625" style="9" customWidth="1"/>
    <col min="3596" max="3597" width="5.7109375" style="9" customWidth="1"/>
    <col min="3598" max="3598" width="17.42578125" style="9" customWidth="1"/>
    <col min="3599" max="3599" width="29.85546875" style="9" customWidth="1"/>
    <col min="3600" max="3600" width="7.7109375" style="9" customWidth="1"/>
    <col min="3601" max="3601" width="18.140625" style="9" customWidth="1"/>
    <col min="3602" max="3602" width="26.5703125" style="9" customWidth="1"/>
    <col min="3603" max="3603" width="7.85546875" style="9" customWidth="1"/>
    <col min="3604" max="3604" width="6" style="9" customWidth="1"/>
    <col min="3605" max="3605" width="18.85546875" style="9" customWidth="1"/>
    <col min="3606" max="3838" width="9.140625" style="9"/>
    <col min="3839" max="3839" width="18" style="9" customWidth="1"/>
    <col min="3840" max="3840" width="44.28515625" style="9" bestFit="1" customWidth="1"/>
    <col min="3841" max="3851" width="4.28515625" style="9" customWidth="1"/>
    <col min="3852" max="3853" width="5.7109375" style="9" customWidth="1"/>
    <col min="3854" max="3854" width="17.42578125" style="9" customWidth="1"/>
    <col min="3855" max="3855" width="29.85546875" style="9" customWidth="1"/>
    <col min="3856" max="3856" width="7.7109375" style="9" customWidth="1"/>
    <col min="3857" max="3857" width="18.140625" style="9" customWidth="1"/>
    <col min="3858" max="3858" width="26.5703125" style="9" customWidth="1"/>
    <col min="3859" max="3859" width="7.85546875" style="9" customWidth="1"/>
    <col min="3860" max="3860" width="6" style="9" customWidth="1"/>
    <col min="3861" max="3861" width="18.85546875" style="9" customWidth="1"/>
    <col min="3862" max="4094" width="9.140625" style="9"/>
    <col min="4095" max="4095" width="18" style="9" customWidth="1"/>
    <col min="4096" max="4096" width="44.28515625" style="9" bestFit="1" customWidth="1"/>
    <col min="4097" max="4107" width="4.28515625" style="9" customWidth="1"/>
    <col min="4108" max="4109" width="5.7109375" style="9" customWidth="1"/>
    <col min="4110" max="4110" width="17.42578125" style="9" customWidth="1"/>
    <col min="4111" max="4111" width="29.85546875" style="9" customWidth="1"/>
    <col min="4112" max="4112" width="7.7109375" style="9" customWidth="1"/>
    <col min="4113" max="4113" width="18.140625" style="9" customWidth="1"/>
    <col min="4114" max="4114" width="26.5703125" style="9" customWidth="1"/>
    <col min="4115" max="4115" width="7.85546875" style="9" customWidth="1"/>
    <col min="4116" max="4116" width="6" style="9" customWidth="1"/>
    <col min="4117" max="4117" width="18.85546875" style="9" customWidth="1"/>
    <col min="4118" max="4350" width="9.140625" style="9"/>
    <col min="4351" max="4351" width="18" style="9" customWidth="1"/>
    <col min="4352" max="4352" width="44.28515625" style="9" bestFit="1" customWidth="1"/>
    <col min="4353" max="4363" width="4.28515625" style="9" customWidth="1"/>
    <col min="4364" max="4365" width="5.7109375" style="9" customWidth="1"/>
    <col min="4366" max="4366" width="17.42578125" style="9" customWidth="1"/>
    <col min="4367" max="4367" width="29.85546875" style="9" customWidth="1"/>
    <col min="4368" max="4368" width="7.7109375" style="9" customWidth="1"/>
    <col min="4369" max="4369" width="18.140625" style="9" customWidth="1"/>
    <col min="4370" max="4370" width="26.5703125" style="9" customWidth="1"/>
    <col min="4371" max="4371" width="7.85546875" style="9" customWidth="1"/>
    <col min="4372" max="4372" width="6" style="9" customWidth="1"/>
    <col min="4373" max="4373" width="18.85546875" style="9" customWidth="1"/>
    <col min="4374" max="4606" width="9.140625" style="9"/>
    <col min="4607" max="4607" width="18" style="9" customWidth="1"/>
    <col min="4608" max="4608" width="44.28515625" style="9" bestFit="1" customWidth="1"/>
    <col min="4609" max="4619" width="4.28515625" style="9" customWidth="1"/>
    <col min="4620" max="4621" width="5.7109375" style="9" customWidth="1"/>
    <col min="4622" max="4622" width="17.42578125" style="9" customWidth="1"/>
    <col min="4623" max="4623" width="29.85546875" style="9" customWidth="1"/>
    <col min="4624" max="4624" width="7.7109375" style="9" customWidth="1"/>
    <col min="4625" max="4625" width="18.140625" style="9" customWidth="1"/>
    <col min="4626" max="4626" width="26.5703125" style="9" customWidth="1"/>
    <col min="4627" max="4627" width="7.85546875" style="9" customWidth="1"/>
    <col min="4628" max="4628" width="6" style="9" customWidth="1"/>
    <col min="4629" max="4629" width="18.85546875" style="9" customWidth="1"/>
    <col min="4630" max="4862" width="9.140625" style="9"/>
    <col min="4863" max="4863" width="18" style="9" customWidth="1"/>
    <col min="4864" max="4864" width="44.28515625" style="9" bestFit="1" customWidth="1"/>
    <col min="4865" max="4875" width="4.28515625" style="9" customWidth="1"/>
    <col min="4876" max="4877" width="5.7109375" style="9" customWidth="1"/>
    <col min="4878" max="4878" width="17.42578125" style="9" customWidth="1"/>
    <col min="4879" max="4879" width="29.85546875" style="9" customWidth="1"/>
    <col min="4880" max="4880" width="7.7109375" style="9" customWidth="1"/>
    <col min="4881" max="4881" width="18.140625" style="9" customWidth="1"/>
    <col min="4882" max="4882" width="26.5703125" style="9" customWidth="1"/>
    <col min="4883" max="4883" width="7.85546875" style="9" customWidth="1"/>
    <col min="4884" max="4884" width="6" style="9" customWidth="1"/>
    <col min="4885" max="4885" width="18.85546875" style="9" customWidth="1"/>
    <col min="4886" max="5118" width="9.140625" style="9"/>
    <col min="5119" max="5119" width="18" style="9" customWidth="1"/>
    <col min="5120" max="5120" width="44.28515625" style="9" bestFit="1" customWidth="1"/>
    <col min="5121" max="5131" width="4.28515625" style="9" customWidth="1"/>
    <col min="5132" max="5133" width="5.7109375" style="9" customWidth="1"/>
    <col min="5134" max="5134" width="17.42578125" style="9" customWidth="1"/>
    <col min="5135" max="5135" width="29.85546875" style="9" customWidth="1"/>
    <col min="5136" max="5136" width="7.7109375" style="9" customWidth="1"/>
    <col min="5137" max="5137" width="18.140625" style="9" customWidth="1"/>
    <col min="5138" max="5138" width="26.5703125" style="9" customWidth="1"/>
    <col min="5139" max="5139" width="7.85546875" style="9" customWidth="1"/>
    <col min="5140" max="5140" width="6" style="9" customWidth="1"/>
    <col min="5141" max="5141" width="18.85546875" style="9" customWidth="1"/>
    <col min="5142" max="5374" width="9.140625" style="9"/>
    <col min="5375" max="5375" width="18" style="9" customWidth="1"/>
    <col min="5376" max="5376" width="44.28515625" style="9" bestFit="1" customWidth="1"/>
    <col min="5377" max="5387" width="4.28515625" style="9" customWidth="1"/>
    <col min="5388" max="5389" width="5.7109375" style="9" customWidth="1"/>
    <col min="5390" max="5390" width="17.42578125" style="9" customWidth="1"/>
    <col min="5391" max="5391" width="29.85546875" style="9" customWidth="1"/>
    <col min="5392" max="5392" width="7.7109375" style="9" customWidth="1"/>
    <col min="5393" max="5393" width="18.140625" style="9" customWidth="1"/>
    <col min="5394" max="5394" width="26.5703125" style="9" customWidth="1"/>
    <col min="5395" max="5395" width="7.85546875" style="9" customWidth="1"/>
    <col min="5396" max="5396" width="6" style="9" customWidth="1"/>
    <col min="5397" max="5397" width="18.85546875" style="9" customWidth="1"/>
    <col min="5398" max="5630" width="9.140625" style="9"/>
    <col min="5631" max="5631" width="18" style="9" customWidth="1"/>
    <col min="5632" max="5632" width="44.28515625" style="9" bestFit="1" customWidth="1"/>
    <col min="5633" max="5643" width="4.28515625" style="9" customWidth="1"/>
    <col min="5644" max="5645" width="5.7109375" style="9" customWidth="1"/>
    <col min="5646" max="5646" width="17.42578125" style="9" customWidth="1"/>
    <col min="5647" max="5647" width="29.85546875" style="9" customWidth="1"/>
    <col min="5648" max="5648" width="7.7109375" style="9" customWidth="1"/>
    <col min="5649" max="5649" width="18.140625" style="9" customWidth="1"/>
    <col min="5650" max="5650" width="26.5703125" style="9" customWidth="1"/>
    <col min="5651" max="5651" width="7.85546875" style="9" customWidth="1"/>
    <col min="5652" max="5652" width="6" style="9" customWidth="1"/>
    <col min="5653" max="5653" width="18.85546875" style="9" customWidth="1"/>
    <col min="5654" max="5886" width="9.140625" style="9"/>
    <col min="5887" max="5887" width="18" style="9" customWidth="1"/>
    <col min="5888" max="5888" width="44.28515625" style="9" bestFit="1" customWidth="1"/>
    <col min="5889" max="5899" width="4.28515625" style="9" customWidth="1"/>
    <col min="5900" max="5901" width="5.7109375" style="9" customWidth="1"/>
    <col min="5902" max="5902" width="17.42578125" style="9" customWidth="1"/>
    <col min="5903" max="5903" width="29.85546875" style="9" customWidth="1"/>
    <col min="5904" max="5904" width="7.7109375" style="9" customWidth="1"/>
    <col min="5905" max="5905" width="18.140625" style="9" customWidth="1"/>
    <col min="5906" max="5906" width="26.5703125" style="9" customWidth="1"/>
    <col min="5907" max="5907" width="7.85546875" style="9" customWidth="1"/>
    <col min="5908" max="5908" width="6" style="9" customWidth="1"/>
    <col min="5909" max="5909" width="18.85546875" style="9" customWidth="1"/>
    <col min="5910" max="6142" width="9.140625" style="9"/>
    <col min="6143" max="6143" width="18" style="9" customWidth="1"/>
    <col min="6144" max="6144" width="44.28515625" style="9" bestFit="1" customWidth="1"/>
    <col min="6145" max="6155" width="4.28515625" style="9" customWidth="1"/>
    <col min="6156" max="6157" width="5.7109375" style="9" customWidth="1"/>
    <col min="6158" max="6158" width="17.42578125" style="9" customWidth="1"/>
    <col min="6159" max="6159" width="29.85546875" style="9" customWidth="1"/>
    <col min="6160" max="6160" width="7.7109375" style="9" customWidth="1"/>
    <col min="6161" max="6161" width="18.140625" style="9" customWidth="1"/>
    <col min="6162" max="6162" width="26.5703125" style="9" customWidth="1"/>
    <col min="6163" max="6163" width="7.85546875" style="9" customWidth="1"/>
    <col min="6164" max="6164" width="6" style="9" customWidth="1"/>
    <col min="6165" max="6165" width="18.85546875" style="9" customWidth="1"/>
    <col min="6166" max="6398" width="9.140625" style="9"/>
    <col min="6399" max="6399" width="18" style="9" customWidth="1"/>
    <col min="6400" max="6400" width="44.28515625" style="9" bestFit="1" customWidth="1"/>
    <col min="6401" max="6411" width="4.28515625" style="9" customWidth="1"/>
    <col min="6412" max="6413" width="5.7109375" style="9" customWidth="1"/>
    <col min="6414" max="6414" width="17.42578125" style="9" customWidth="1"/>
    <col min="6415" max="6415" width="29.85546875" style="9" customWidth="1"/>
    <col min="6416" max="6416" width="7.7109375" style="9" customWidth="1"/>
    <col min="6417" max="6417" width="18.140625" style="9" customWidth="1"/>
    <col min="6418" max="6418" width="26.5703125" style="9" customWidth="1"/>
    <col min="6419" max="6419" width="7.85546875" style="9" customWidth="1"/>
    <col min="6420" max="6420" width="6" style="9" customWidth="1"/>
    <col min="6421" max="6421" width="18.85546875" style="9" customWidth="1"/>
    <col min="6422" max="6654" width="9.140625" style="9"/>
    <col min="6655" max="6655" width="18" style="9" customWidth="1"/>
    <col min="6656" max="6656" width="44.28515625" style="9" bestFit="1" customWidth="1"/>
    <col min="6657" max="6667" width="4.28515625" style="9" customWidth="1"/>
    <col min="6668" max="6669" width="5.7109375" style="9" customWidth="1"/>
    <col min="6670" max="6670" width="17.42578125" style="9" customWidth="1"/>
    <col min="6671" max="6671" width="29.85546875" style="9" customWidth="1"/>
    <col min="6672" max="6672" width="7.7109375" style="9" customWidth="1"/>
    <col min="6673" max="6673" width="18.140625" style="9" customWidth="1"/>
    <col min="6674" max="6674" width="26.5703125" style="9" customWidth="1"/>
    <col min="6675" max="6675" width="7.85546875" style="9" customWidth="1"/>
    <col min="6676" max="6676" width="6" style="9" customWidth="1"/>
    <col min="6677" max="6677" width="18.85546875" style="9" customWidth="1"/>
    <col min="6678" max="6910" width="9.140625" style="9"/>
    <col min="6911" max="6911" width="18" style="9" customWidth="1"/>
    <col min="6912" max="6912" width="44.28515625" style="9" bestFit="1" customWidth="1"/>
    <col min="6913" max="6923" width="4.28515625" style="9" customWidth="1"/>
    <col min="6924" max="6925" width="5.7109375" style="9" customWidth="1"/>
    <col min="6926" max="6926" width="17.42578125" style="9" customWidth="1"/>
    <col min="6927" max="6927" width="29.85546875" style="9" customWidth="1"/>
    <col min="6928" max="6928" width="7.7109375" style="9" customWidth="1"/>
    <col min="6929" max="6929" width="18.140625" style="9" customWidth="1"/>
    <col min="6930" max="6930" width="26.5703125" style="9" customWidth="1"/>
    <col min="6931" max="6931" width="7.85546875" style="9" customWidth="1"/>
    <col min="6932" max="6932" width="6" style="9" customWidth="1"/>
    <col min="6933" max="6933" width="18.85546875" style="9" customWidth="1"/>
    <col min="6934" max="7166" width="9.140625" style="9"/>
    <col min="7167" max="7167" width="18" style="9" customWidth="1"/>
    <col min="7168" max="7168" width="44.28515625" style="9" bestFit="1" customWidth="1"/>
    <col min="7169" max="7179" width="4.28515625" style="9" customWidth="1"/>
    <col min="7180" max="7181" width="5.7109375" style="9" customWidth="1"/>
    <col min="7182" max="7182" width="17.42578125" style="9" customWidth="1"/>
    <col min="7183" max="7183" width="29.85546875" style="9" customWidth="1"/>
    <col min="7184" max="7184" width="7.7109375" style="9" customWidth="1"/>
    <col min="7185" max="7185" width="18.140625" style="9" customWidth="1"/>
    <col min="7186" max="7186" width="26.5703125" style="9" customWidth="1"/>
    <col min="7187" max="7187" width="7.85546875" style="9" customWidth="1"/>
    <col min="7188" max="7188" width="6" style="9" customWidth="1"/>
    <col min="7189" max="7189" width="18.85546875" style="9" customWidth="1"/>
    <col min="7190" max="7422" width="9.140625" style="9"/>
    <col min="7423" max="7423" width="18" style="9" customWidth="1"/>
    <col min="7424" max="7424" width="44.28515625" style="9" bestFit="1" customWidth="1"/>
    <col min="7425" max="7435" width="4.28515625" style="9" customWidth="1"/>
    <col min="7436" max="7437" width="5.7109375" style="9" customWidth="1"/>
    <col min="7438" max="7438" width="17.42578125" style="9" customWidth="1"/>
    <col min="7439" max="7439" width="29.85546875" style="9" customWidth="1"/>
    <col min="7440" max="7440" width="7.7109375" style="9" customWidth="1"/>
    <col min="7441" max="7441" width="18.140625" style="9" customWidth="1"/>
    <col min="7442" max="7442" width="26.5703125" style="9" customWidth="1"/>
    <col min="7443" max="7443" width="7.85546875" style="9" customWidth="1"/>
    <col min="7444" max="7444" width="6" style="9" customWidth="1"/>
    <col min="7445" max="7445" width="18.85546875" style="9" customWidth="1"/>
    <col min="7446" max="7678" width="9.140625" style="9"/>
    <col min="7679" max="7679" width="18" style="9" customWidth="1"/>
    <col min="7680" max="7680" width="44.28515625" style="9" bestFit="1" customWidth="1"/>
    <col min="7681" max="7691" width="4.28515625" style="9" customWidth="1"/>
    <col min="7692" max="7693" width="5.7109375" style="9" customWidth="1"/>
    <col min="7694" max="7694" width="17.42578125" style="9" customWidth="1"/>
    <col min="7695" max="7695" width="29.85546875" style="9" customWidth="1"/>
    <col min="7696" max="7696" width="7.7109375" style="9" customWidth="1"/>
    <col min="7697" max="7697" width="18.140625" style="9" customWidth="1"/>
    <col min="7698" max="7698" width="26.5703125" style="9" customWidth="1"/>
    <col min="7699" max="7699" width="7.85546875" style="9" customWidth="1"/>
    <col min="7700" max="7700" width="6" style="9" customWidth="1"/>
    <col min="7701" max="7701" width="18.85546875" style="9" customWidth="1"/>
    <col min="7702" max="7934" width="9.140625" style="9"/>
    <col min="7935" max="7935" width="18" style="9" customWidth="1"/>
    <col min="7936" max="7936" width="44.28515625" style="9" bestFit="1" customWidth="1"/>
    <col min="7937" max="7947" width="4.28515625" style="9" customWidth="1"/>
    <col min="7948" max="7949" width="5.7109375" style="9" customWidth="1"/>
    <col min="7950" max="7950" width="17.42578125" style="9" customWidth="1"/>
    <col min="7951" max="7951" width="29.85546875" style="9" customWidth="1"/>
    <col min="7952" max="7952" width="7.7109375" style="9" customWidth="1"/>
    <col min="7953" max="7953" width="18.140625" style="9" customWidth="1"/>
    <col min="7954" max="7954" width="26.5703125" style="9" customWidth="1"/>
    <col min="7955" max="7955" width="7.85546875" style="9" customWidth="1"/>
    <col min="7956" max="7956" width="6" style="9" customWidth="1"/>
    <col min="7957" max="7957" width="18.85546875" style="9" customWidth="1"/>
    <col min="7958" max="8190" width="9.140625" style="9"/>
    <col min="8191" max="8191" width="18" style="9" customWidth="1"/>
    <col min="8192" max="8192" width="44.28515625" style="9" bestFit="1" customWidth="1"/>
    <col min="8193" max="8203" width="4.28515625" style="9" customWidth="1"/>
    <col min="8204" max="8205" width="5.7109375" style="9" customWidth="1"/>
    <col min="8206" max="8206" width="17.42578125" style="9" customWidth="1"/>
    <col min="8207" max="8207" width="29.85546875" style="9" customWidth="1"/>
    <col min="8208" max="8208" width="7.7109375" style="9" customWidth="1"/>
    <col min="8209" max="8209" width="18.140625" style="9" customWidth="1"/>
    <col min="8210" max="8210" width="26.5703125" style="9" customWidth="1"/>
    <col min="8211" max="8211" width="7.85546875" style="9" customWidth="1"/>
    <col min="8212" max="8212" width="6" style="9" customWidth="1"/>
    <col min="8213" max="8213" width="18.85546875" style="9" customWidth="1"/>
    <col min="8214" max="8446" width="9.140625" style="9"/>
    <col min="8447" max="8447" width="18" style="9" customWidth="1"/>
    <col min="8448" max="8448" width="44.28515625" style="9" bestFit="1" customWidth="1"/>
    <col min="8449" max="8459" width="4.28515625" style="9" customWidth="1"/>
    <col min="8460" max="8461" width="5.7109375" style="9" customWidth="1"/>
    <col min="8462" max="8462" width="17.42578125" style="9" customWidth="1"/>
    <col min="8463" max="8463" width="29.85546875" style="9" customWidth="1"/>
    <col min="8464" max="8464" width="7.7109375" style="9" customWidth="1"/>
    <col min="8465" max="8465" width="18.140625" style="9" customWidth="1"/>
    <col min="8466" max="8466" width="26.5703125" style="9" customWidth="1"/>
    <col min="8467" max="8467" width="7.85546875" style="9" customWidth="1"/>
    <col min="8468" max="8468" width="6" style="9" customWidth="1"/>
    <col min="8469" max="8469" width="18.85546875" style="9" customWidth="1"/>
    <col min="8470" max="8702" width="9.140625" style="9"/>
    <col min="8703" max="8703" width="18" style="9" customWidth="1"/>
    <col min="8704" max="8704" width="44.28515625" style="9" bestFit="1" customWidth="1"/>
    <col min="8705" max="8715" width="4.28515625" style="9" customWidth="1"/>
    <col min="8716" max="8717" width="5.7109375" style="9" customWidth="1"/>
    <col min="8718" max="8718" width="17.42578125" style="9" customWidth="1"/>
    <col min="8719" max="8719" width="29.85546875" style="9" customWidth="1"/>
    <col min="8720" max="8720" width="7.7109375" style="9" customWidth="1"/>
    <col min="8721" max="8721" width="18.140625" style="9" customWidth="1"/>
    <col min="8722" max="8722" width="26.5703125" style="9" customWidth="1"/>
    <col min="8723" max="8723" width="7.85546875" style="9" customWidth="1"/>
    <col min="8724" max="8724" width="6" style="9" customWidth="1"/>
    <col min="8725" max="8725" width="18.85546875" style="9" customWidth="1"/>
    <col min="8726" max="8958" width="9.140625" style="9"/>
    <col min="8959" max="8959" width="18" style="9" customWidth="1"/>
    <col min="8960" max="8960" width="44.28515625" style="9" bestFit="1" customWidth="1"/>
    <col min="8961" max="8971" width="4.28515625" style="9" customWidth="1"/>
    <col min="8972" max="8973" width="5.7109375" style="9" customWidth="1"/>
    <col min="8974" max="8974" width="17.42578125" style="9" customWidth="1"/>
    <col min="8975" max="8975" width="29.85546875" style="9" customWidth="1"/>
    <col min="8976" max="8976" width="7.7109375" style="9" customWidth="1"/>
    <col min="8977" max="8977" width="18.140625" style="9" customWidth="1"/>
    <col min="8978" max="8978" width="26.5703125" style="9" customWidth="1"/>
    <col min="8979" max="8979" width="7.85546875" style="9" customWidth="1"/>
    <col min="8980" max="8980" width="6" style="9" customWidth="1"/>
    <col min="8981" max="8981" width="18.85546875" style="9" customWidth="1"/>
    <col min="8982" max="9214" width="9.140625" style="9"/>
    <col min="9215" max="9215" width="18" style="9" customWidth="1"/>
    <col min="9216" max="9216" width="44.28515625" style="9" bestFit="1" customWidth="1"/>
    <col min="9217" max="9227" width="4.28515625" style="9" customWidth="1"/>
    <col min="9228" max="9229" width="5.7109375" style="9" customWidth="1"/>
    <col min="9230" max="9230" width="17.42578125" style="9" customWidth="1"/>
    <col min="9231" max="9231" width="29.85546875" style="9" customWidth="1"/>
    <col min="9232" max="9232" width="7.7109375" style="9" customWidth="1"/>
    <col min="9233" max="9233" width="18.140625" style="9" customWidth="1"/>
    <col min="9234" max="9234" width="26.5703125" style="9" customWidth="1"/>
    <col min="9235" max="9235" width="7.85546875" style="9" customWidth="1"/>
    <col min="9236" max="9236" width="6" style="9" customWidth="1"/>
    <col min="9237" max="9237" width="18.85546875" style="9" customWidth="1"/>
    <col min="9238" max="9470" width="9.140625" style="9"/>
    <col min="9471" max="9471" width="18" style="9" customWidth="1"/>
    <col min="9472" max="9472" width="44.28515625" style="9" bestFit="1" customWidth="1"/>
    <col min="9473" max="9483" width="4.28515625" style="9" customWidth="1"/>
    <col min="9484" max="9485" width="5.7109375" style="9" customWidth="1"/>
    <col min="9486" max="9486" width="17.42578125" style="9" customWidth="1"/>
    <col min="9487" max="9487" width="29.85546875" style="9" customWidth="1"/>
    <col min="9488" max="9488" width="7.7109375" style="9" customWidth="1"/>
    <col min="9489" max="9489" width="18.140625" style="9" customWidth="1"/>
    <col min="9490" max="9490" width="26.5703125" style="9" customWidth="1"/>
    <col min="9491" max="9491" width="7.85546875" style="9" customWidth="1"/>
    <col min="9492" max="9492" width="6" style="9" customWidth="1"/>
    <col min="9493" max="9493" width="18.85546875" style="9" customWidth="1"/>
    <col min="9494" max="9726" width="9.140625" style="9"/>
    <col min="9727" max="9727" width="18" style="9" customWidth="1"/>
    <col min="9728" max="9728" width="44.28515625" style="9" bestFit="1" customWidth="1"/>
    <col min="9729" max="9739" width="4.28515625" style="9" customWidth="1"/>
    <col min="9740" max="9741" width="5.7109375" style="9" customWidth="1"/>
    <col min="9742" max="9742" width="17.42578125" style="9" customWidth="1"/>
    <col min="9743" max="9743" width="29.85546875" style="9" customWidth="1"/>
    <col min="9744" max="9744" width="7.7109375" style="9" customWidth="1"/>
    <col min="9745" max="9745" width="18.140625" style="9" customWidth="1"/>
    <col min="9746" max="9746" width="26.5703125" style="9" customWidth="1"/>
    <col min="9747" max="9747" width="7.85546875" style="9" customWidth="1"/>
    <col min="9748" max="9748" width="6" style="9" customWidth="1"/>
    <col min="9749" max="9749" width="18.85546875" style="9" customWidth="1"/>
    <col min="9750" max="9982" width="9.140625" style="9"/>
    <col min="9983" max="9983" width="18" style="9" customWidth="1"/>
    <col min="9984" max="9984" width="44.28515625" style="9" bestFit="1" customWidth="1"/>
    <col min="9985" max="9995" width="4.28515625" style="9" customWidth="1"/>
    <col min="9996" max="9997" width="5.7109375" style="9" customWidth="1"/>
    <col min="9998" max="9998" width="17.42578125" style="9" customWidth="1"/>
    <col min="9999" max="9999" width="29.85546875" style="9" customWidth="1"/>
    <col min="10000" max="10000" width="7.7109375" style="9" customWidth="1"/>
    <col min="10001" max="10001" width="18.140625" style="9" customWidth="1"/>
    <col min="10002" max="10002" width="26.5703125" style="9" customWidth="1"/>
    <col min="10003" max="10003" width="7.85546875" style="9" customWidth="1"/>
    <col min="10004" max="10004" width="6" style="9" customWidth="1"/>
    <col min="10005" max="10005" width="18.85546875" style="9" customWidth="1"/>
    <col min="10006" max="10238" width="9.140625" style="9"/>
    <col min="10239" max="10239" width="18" style="9" customWidth="1"/>
    <col min="10240" max="10240" width="44.28515625" style="9" bestFit="1" customWidth="1"/>
    <col min="10241" max="10251" width="4.28515625" style="9" customWidth="1"/>
    <col min="10252" max="10253" width="5.7109375" style="9" customWidth="1"/>
    <col min="10254" max="10254" width="17.42578125" style="9" customWidth="1"/>
    <col min="10255" max="10255" width="29.85546875" style="9" customWidth="1"/>
    <col min="10256" max="10256" width="7.7109375" style="9" customWidth="1"/>
    <col min="10257" max="10257" width="18.140625" style="9" customWidth="1"/>
    <col min="10258" max="10258" width="26.5703125" style="9" customWidth="1"/>
    <col min="10259" max="10259" width="7.85546875" style="9" customWidth="1"/>
    <col min="10260" max="10260" width="6" style="9" customWidth="1"/>
    <col min="10261" max="10261" width="18.85546875" style="9" customWidth="1"/>
    <col min="10262" max="10494" width="9.140625" style="9"/>
    <col min="10495" max="10495" width="18" style="9" customWidth="1"/>
    <col min="10496" max="10496" width="44.28515625" style="9" bestFit="1" customWidth="1"/>
    <col min="10497" max="10507" width="4.28515625" style="9" customWidth="1"/>
    <col min="10508" max="10509" width="5.7109375" style="9" customWidth="1"/>
    <col min="10510" max="10510" width="17.42578125" style="9" customWidth="1"/>
    <col min="10511" max="10511" width="29.85546875" style="9" customWidth="1"/>
    <col min="10512" max="10512" width="7.7109375" style="9" customWidth="1"/>
    <col min="10513" max="10513" width="18.140625" style="9" customWidth="1"/>
    <col min="10514" max="10514" width="26.5703125" style="9" customWidth="1"/>
    <col min="10515" max="10515" width="7.85546875" style="9" customWidth="1"/>
    <col min="10516" max="10516" width="6" style="9" customWidth="1"/>
    <col min="10517" max="10517" width="18.85546875" style="9" customWidth="1"/>
    <col min="10518" max="10750" width="9.140625" style="9"/>
    <col min="10751" max="10751" width="18" style="9" customWidth="1"/>
    <col min="10752" max="10752" width="44.28515625" style="9" bestFit="1" customWidth="1"/>
    <col min="10753" max="10763" width="4.28515625" style="9" customWidth="1"/>
    <col min="10764" max="10765" width="5.7109375" style="9" customWidth="1"/>
    <col min="10766" max="10766" width="17.42578125" style="9" customWidth="1"/>
    <col min="10767" max="10767" width="29.85546875" style="9" customWidth="1"/>
    <col min="10768" max="10768" width="7.7109375" style="9" customWidth="1"/>
    <col min="10769" max="10769" width="18.140625" style="9" customWidth="1"/>
    <col min="10770" max="10770" width="26.5703125" style="9" customWidth="1"/>
    <col min="10771" max="10771" width="7.85546875" style="9" customWidth="1"/>
    <col min="10772" max="10772" width="6" style="9" customWidth="1"/>
    <col min="10773" max="10773" width="18.85546875" style="9" customWidth="1"/>
    <col min="10774" max="11006" width="9.140625" style="9"/>
    <col min="11007" max="11007" width="18" style="9" customWidth="1"/>
    <col min="11008" max="11008" width="44.28515625" style="9" bestFit="1" customWidth="1"/>
    <col min="11009" max="11019" width="4.28515625" style="9" customWidth="1"/>
    <col min="11020" max="11021" width="5.7109375" style="9" customWidth="1"/>
    <col min="11022" max="11022" width="17.42578125" style="9" customWidth="1"/>
    <col min="11023" max="11023" width="29.85546875" style="9" customWidth="1"/>
    <col min="11024" max="11024" width="7.7109375" style="9" customWidth="1"/>
    <col min="11025" max="11025" width="18.140625" style="9" customWidth="1"/>
    <col min="11026" max="11026" width="26.5703125" style="9" customWidth="1"/>
    <col min="11027" max="11027" width="7.85546875" style="9" customWidth="1"/>
    <col min="11028" max="11028" width="6" style="9" customWidth="1"/>
    <col min="11029" max="11029" width="18.85546875" style="9" customWidth="1"/>
    <col min="11030" max="11262" width="9.140625" style="9"/>
    <col min="11263" max="11263" width="18" style="9" customWidth="1"/>
    <col min="11264" max="11264" width="44.28515625" style="9" bestFit="1" customWidth="1"/>
    <col min="11265" max="11275" width="4.28515625" style="9" customWidth="1"/>
    <col min="11276" max="11277" width="5.7109375" style="9" customWidth="1"/>
    <col min="11278" max="11278" width="17.42578125" style="9" customWidth="1"/>
    <col min="11279" max="11279" width="29.85546875" style="9" customWidth="1"/>
    <col min="11280" max="11280" width="7.7109375" style="9" customWidth="1"/>
    <col min="11281" max="11281" width="18.140625" style="9" customWidth="1"/>
    <col min="11282" max="11282" width="26.5703125" style="9" customWidth="1"/>
    <col min="11283" max="11283" width="7.85546875" style="9" customWidth="1"/>
    <col min="11284" max="11284" width="6" style="9" customWidth="1"/>
    <col min="11285" max="11285" width="18.85546875" style="9" customWidth="1"/>
    <col min="11286" max="11518" width="9.140625" style="9"/>
    <col min="11519" max="11519" width="18" style="9" customWidth="1"/>
    <col min="11520" max="11520" width="44.28515625" style="9" bestFit="1" customWidth="1"/>
    <col min="11521" max="11531" width="4.28515625" style="9" customWidth="1"/>
    <col min="11532" max="11533" width="5.7109375" style="9" customWidth="1"/>
    <col min="11534" max="11534" width="17.42578125" style="9" customWidth="1"/>
    <col min="11535" max="11535" width="29.85546875" style="9" customWidth="1"/>
    <col min="11536" max="11536" width="7.7109375" style="9" customWidth="1"/>
    <col min="11537" max="11537" width="18.140625" style="9" customWidth="1"/>
    <col min="11538" max="11538" width="26.5703125" style="9" customWidth="1"/>
    <col min="11539" max="11539" width="7.85546875" style="9" customWidth="1"/>
    <col min="11540" max="11540" width="6" style="9" customWidth="1"/>
    <col min="11541" max="11541" width="18.85546875" style="9" customWidth="1"/>
    <col min="11542" max="11774" width="9.140625" style="9"/>
    <col min="11775" max="11775" width="18" style="9" customWidth="1"/>
    <col min="11776" max="11776" width="44.28515625" style="9" bestFit="1" customWidth="1"/>
    <col min="11777" max="11787" width="4.28515625" style="9" customWidth="1"/>
    <col min="11788" max="11789" width="5.7109375" style="9" customWidth="1"/>
    <col min="11790" max="11790" width="17.42578125" style="9" customWidth="1"/>
    <col min="11791" max="11791" width="29.85546875" style="9" customWidth="1"/>
    <col min="11792" max="11792" width="7.7109375" style="9" customWidth="1"/>
    <col min="11793" max="11793" width="18.140625" style="9" customWidth="1"/>
    <col min="11794" max="11794" width="26.5703125" style="9" customWidth="1"/>
    <col min="11795" max="11795" width="7.85546875" style="9" customWidth="1"/>
    <col min="11796" max="11796" width="6" style="9" customWidth="1"/>
    <col min="11797" max="11797" width="18.85546875" style="9" customWidth="1"/>
    <col min="11798" max="12030" width="9.140625" style="9"/>
    <col min="12031" max="12031" width="18" style="9" customWidth="1"/>
    <col min="12032" max="12032" width="44.28515625" style="9" bestFit="1" customWidth="1"/>
    <col min="12033" max="12043" width="4.28515625" style="9" customWidth="1"/>
    <col min="12044" max="12045" width="5.7109375" style="9" customWidth="1"/>
    <col min="12046" max="12046" width="17.42578125" style="9" customWidth="1"/>
    <col min="12047" max="12047" width="29.85546875" style="9" customWidth="1"/>
    <col min="12048" max="12048" width="7.7109375" style="9" customWidth="1"/>
    <col min="12049" max="12049" width="18.140625" style="9" customWidth="1"/>
    <col min="12050" max="12050" width="26.5703125" style="9" customWidth="1"/>
    <col min="12051" max="12051" width="7.85546875" style="9" customWidth="1"/>
    <col min="12052" max="12052" width="6" style="9" customWidth="1"/>
    <col min="12053" max="12053" width="18.85546875" style="9" customWidth="1"/>
    <col min="12054" max="12286" width="9.140625" style="9"/>
    <col min="12287" max="12287" width="18" style="9" customWidth="1"/>
    <col min="12288" max="12288" width="44.28515625" style="9" bestFit="1" customWidth="1"/>
    <col min="12289" max="12299" width="4.28515625" style="9" customWidth="1"/>
    <col min="12300" max="12301" width="5.7109375" style="9" customWidth="1"/>
    <col min="12302" max="12302" width="17.42578125" style="9" customWidth="1"/>
    <col min="12303" max="12303" width="29.85546875" style="9" customWidth="1"/>
    <col min="12304" max="12304" width="7.7109375" style="9" customWidth="1"/>
    <col min="12305" max="12305" width="18.140625" style="9" customWidth="1"/>
    <col min="12306" max="12306" width="26.5703125" style="9" customWidth="1"/>
    <col min="12307" max="12307" width="7.85546875" style="9" customWidth="1"/>
    <col min="12308" max="12308" width="6" style="9" customWidth="1"/>
    <col min="12309" max="12309" width="18.85546875" style="9" customWidth="1"/>
    <col min="12310" max="12542" width="9.140625" style="9"/>
    <col min="12543" max="12543" width="18" style="9" customWidth="1"/>
    <col min="12544" max="12544" width="44.28515625" style="9" bestFit="1" customWidth="1"/>
    <col min="12545" max="12555" width="4.28515625" style="9" customWidth="1"/>
    <col min="12556" max="12557" width="5.7109375" style="9" customWidth="1"/>
    <col min="12558" max="12558" width="17.42578125" style="9" customWidth="1"/>
    <col min="12559" max="12559" width="29.85546875" style="9" customWidth="1"/>
    <col min="12560" max="12560" width="7.7109375" style="9" customWidth="1"/>
    <col min="12561" max="12561" width="18.140625" style="9" customWidth="1"/>
    <col min="12562" max="12562" width="26.5703125" style="9" customWidth="1"/>
    <col min="12563" max="12563" width="7.85546875" style="9" customWidth="1"/>
    <col min="12564" max="12564" width="6" style="9" customWidth="1"/>
    <col min="12565" max="12565" width="18.85546875" style="9" customWidth="1"/>
    <col min="12566" max="12798" width="9.140625" style="9"/>
    <col min="12799" max="12799" width="18" style="9" customWidth="1"/>
    <col min="12800" max="12800" width="44.28515625" style="9" bestFit="1" customWidth="1"/>
    <col min="12801" max="12811" width="4.28515625" style="9" customWidth="1"/>
    <col min="12812" max="12813" width="5.7109375" style="9" customWidth="1"/>
    <col min="12814" max="12814" width="17.42578125" style="9" customWidth="1"/>
    <col min="12815" max="12815" width="29.85546875" style="9" customWidth="1"/>
    <col min="12816" max="12816" width="7.7109375" style="9" customWidth="1"/>
    <col min="12817" max="12817" width="18.140625" style="9" customWidth="1"/>
    <col min="12818" max="12818" width="26.5703125" style="9" customWidth="1"/>
    <col min="12819" max="12819" width="7.85546875" style="9" customWidth="1"/>
    <col min="12820" max="12820" width="6" style="9" customWidth="1"/>
    <col min="12821" max="12821" width="18.85546875" style="9" customWidth="1"/>
    <col min="12822" max="13054" width="9.140625" style="9"/>
    <col min="13055" max="13055" width="18" style="9" customWidth="1"/>
    <col min="13056" max="13056" width="44.28515625" style="9" bestFit="1" customWidth="1"/>
    <col min="13057" max="13067" width="4.28515625" style="9" customWidth="1"/>
    <col min="13068" max="13069" width="5.7109375" style="9" customWidth="1"/>
    <col min="13070" max="13070" width="17.42578125" style="9" customWidth="1"/>
    <col min="13071" max="13071" width="29.85546875" style="9" customWidth="1"/>
    <col min="13072" max="13072" width="7.7109375" style="9" customWidth="1"/>
    <col min="13073" max="13073" width="18.140625" style="9" customWidth="1"/>
    <col min="13074" max="13074" width="26.5703125" style="9" customWidth="1"/>
    <col min="13075" max="13075" width="7.85546875" style="9" customWidth="1"/>
    <col min="13076" max="13076" width="6" style="9" customWidth="1"/>
    <col min="13077" max="13077" width="18.85546875" style="9" customWidth="1"/>
    <col min="13078" max="13310" width="9.140625" style="9"/>
    <col min="13311" max="13311" width="18" style="9" customWidth="1"/>
    <col min="13312" max="13312" width="44.28515625" style="9" bestFit="1" customWidth="1"/>
    <col min="13313" max="13323" width="4.28515625" style="9" customWidth="1"/>
    <col min="13324" max="13325" width="5.7109375" style="9" customWidth="1"/>
    <col min="13326" max="13326" width="17.42578125" style="9" customWidth="1"/>
    <col min="13327" max="13327" width="29.85546875" style="9" customWidth="1"/>
    <col min="13328" max="13328" width="7.7109375" style="9" customWidth="1"/>
    <col min="13329" max="13329" width="18.140625" style="9" customWidth="1"/>
    <col min="13330" max="13330" width="26.5703125" style="9" customWidth="1"/>
    <col min="13331" max="13331" width="7.85546875" style="9" customWidth="1"/>
    <col min="13332" max="13332" width="6" style="9" customWidth="1"/>
    <col min="13333" max="13333" width="18.85546875" style="9" customWidth="1"/>
    <col min="13334" max="13566" width="9.140625" style="9"/>
    <col min="13567" max="13567" width="18" style="9" customWidth="1"/>
    <col min="13568" max="13568" width="44.28515625" style="9" bestFit="1" customWidth="1"/>
    <col min="13569" max="13579" width="4.28515625" style="9" customWidth="1"/>
    <col min="13580" max="13581" width="5.7109375" style="9" customWidth="1"/>
    <col min="13582" max="13582" width="17.42578125" style="9" customWidth="1"/>
    <col min="13583" max="13583" width="29.85546875" style="9" customWidth="1"/>
    <col min="13584" max="13584" width="7.7109375" style="9" customWidth="1"/>
    <col min="13585" max="13585" width="18.140625" style="9" customWidth="1"/>
    <col min="13586" max="13586" width="26.5703125" style="9" customWidth="1"/>
    <col min="13587" max="13587" width="7.85546875" style="9" customWidth="1"/>
    <col min="13588" max="13588" width="6" style="9" customWidth="1"/>
    <col min="13589" max="13589" width="18.85546875" style="9" customWidth="1"/>
    <col min="13590" max="13822" width="9.140625" style="9"/>
    <col min="13823" max="13823" width="18" style="9" customWidth="1"/>
    <col min="13824" max="13824" width="44.28515625" style="9" bestFit="1" customWidth="1"/>
    <col min="13825" max="13835" width="4.28515625" style="9" customWidth="1"/>
    <col min="13836" max="13837" width="5.7109375" style="9" customWidth="1"/>
    <col min="13838" max="13838" width="17.42578125" style="9" customWidth="1"/>
    <col min="13839" max="13839" width="29.85546875" style="9" customWidth="1"/>
    <col min="13840" max="13840" width="7.7109375" style="9" customWidth="1"/>
    <col min="13841" max="13841" width="18.140625" style="9" customWidth="1"/>
    <col min="13842" max="13842" width="26.5703125" style="9" customWidth="1"/>
    <col min="13843" max="13843" width="7.85546875" style="9" customWidth="1"/>
    <col min="13844" max="13844" width="6" style="9" customWidth="1"/>
    <col min="13845" max="13845" width="18.85546875" style="9" customWidth="1"/>
    <col min="13846" max="14078" width="9.140625" style="9"/>
    <col min="14079" max="14079" width="18" style="9" customWidth="1"/>
    <col min="14080" max="14080" width="44.28515625" style="9" bestFit="1" customWidth="1"/>
    <col min="14081" max="14091" width="4.28515625" style="9" customWidth="1"/>
    <col min="14092" max="14093" width="5.7109375" style="9" customWidth="1"/>
    <col min="14094" max="14094" width="17.42578125" style="9" customWidth="1"/>
    <col min="14095" max="14095" width="29.85546875" style="9" customWidth="1"/>
    <col min="14096" max="14096" width="7.7109375" style="9" customWidth="1"/>
    <col min="14097" max="14097" width="18.140625" style="9" customWidth="1"/>
    <col min="14098" max="14098" width="26.5703125" style="9" customWidth="1"/>
    <col min="14099" max="14099" width="7.85546875" style="9" customWidth="1"/>
    <col min="14100" max="14100" width="6" style="9" customWidth="1"/>
    <col min="14101" max="14101" width="18.85546875" style="9" customWidth="1"/>
    <col min="14102" max="14334" width="9.140625" style="9"/>
    <col min="14335" max="14335" width="18" style="9" customWidth="1"/>
    <col min="14336" max="14336" width="44.28515625" style="9" bestFit="1" customWidth="1"/>
    <col min="14337" max="14347" width="4.28515625" style="9" customWidth="1"/>
    <col min="14348" max="14349" width="5.7109375" style="9" customWidth="1"/>
    <col min="14350" max="14350" width="17.42578125" style="9" customWidth="1"/>
    <col min="14351" max="14351" width="29.85546875" style="9" customWidth="1"/>
    <col min="14352" max="14352" width="7.7109375" style="9" customWidth="1"/>
    <col min="14353" max="14353" width="18.140625" style="9" customWidth="1"/>
    <col min="14354" max="14354" width="26.5703125" style="9" customWidth="1"/>
    <col min="14355" max="14355" width="7.85546875" style="9" customWidth="1"/>
    <col min="14356" max="14356" width="6" style="9" customWidth="1"/>
    <col min="14357" max="14357" width="18.85546875" style="9" customWidth="1"/>
    <col min="14358" max="14590" width="9.140625" style="9"/>
    <col min="14591" max="14591" width="18" style="9" customWidth="1"/>
    <col min="14592" max="14592" width="44.28515625" style="9" bestFit="1" customWidth="1"/>
    <col min="14593" max="14603" width="4.28515625" style="9" customWidth="1"/>
    <col min="14604" max="14605" width="5.7109375" style="9" customWidth="1"/>
    <col min="14606" max="14606" width="17.42578125" style="9" customWidth="1"/>
    <col min="14607" max="14607" width="29.85546875" style="9" customWidth="1"/>
    <col min="14608" max="14608" width="7.7109375" style="9" customWidth="1"/>
    <col min="14609" max="14609" width="18.140625" style="9" customWidth="1"/>
    <col min="14610" max="14610" width="26.5703125" style="9" customWidth="1"/>
    <col min="14611" max="14611" width="7.85546875" style="9" customWidth="1"/>
    <col min="14612" max="14612" width="6" style="9" customWidth="1"/>
    <col min="14613" max="14613" width="18.85546875" style="9" customWidth="1"/>
    <col min="14614" max="14846" width="9.140625" style="9"/>
    <col min="14847" max="14847" width="18" style="9" customWidth="1"/>
    <col min="14848" max="14848" width="44.28515625" style="9" bestFit="1" customWidth="1"/>
    <col min="14849" max="14859" width="4.28515625" style="9" customWidth="1"/>
    <col min="14860" max="14861" width="5.7109375" style="9" customWidth="1"/>
    <col min="14862" max="14862" width="17.42578125" style="9" customWidth="1"/>
    <col min="14863" max="14863" width="29.85546875" style="9" customWidth="1"/>
    <col min="14864" max="14864" width="7.7109375" style="9" customWidth="1"/>
    <col min="14865" max="14865" width="18.140625" style="9" customWidth="1"/>
    <col min="14866" max="14866" width="26.5703125" style="9" customWidth="1"/>
    <col min="14867" max="14867" width="7.85546875" style="9" customWidth="1"/>
    <col min="14868" max="14868" width="6" style="9" customWidth="1"/>
    <col min="14869" max="14869" width="18.85546875" style="9" customWidth="1"/>
    <col min="14870" max="15102" width="9.140625" style="9"/>
    <col min="15103" max="15103" width="18" style="9" customWidth="1"/>
    <col min="15104" max="15104" width="44.28515625" style="9" bestFit="1" customWidth="1"/>
    <col min="15105" max="15115" width="4.28515625" style="9" customWidth="1"/>
    <col min="15116" max="15117" width="5.7109375" style="9" customWidth="1"/>
    <col min="15118" max="15118" width="17.42578125" style="9" customWidth="1"/>
    <col min="15119" max="15119" width="29.85546875" style="9" customWidth="1"/>
    <col min="15120" max="15120" width="7.7109375" style="9" customWidth="1"/>
    <col min="15121" max="15121" width="18.140625" style="9" customWidth="1"/>
    <col min="15122" max="15122" width="26.5703125" style="9" customWidth="1"/>
    <col min="15123" max="15123" width="7.85546875" style="9" customWidth="1"/>
    <col min="15124" max="15124" width="6" style="9" customWidth="1"/>
    <col min="15125" max="15125" width="18.85546875" style="9" customWidth="1"/>
    <col min="15126" max="15358" width="9.140625" style="9"/>
    <col min="15359" max="15359" width="18" style="9" customWidth="1"/>
    <col min="15360" max="15360" width="44.28515625" style="9" bestFit="1" customWidth="1"/>
    <col min="15361" max="15371" width="4.28515625" style="9" customWidth="1"/>
    <col min="15372" max="15373" width="5.7109375" style="9" customWidth="1"/>
    <col min="15374" max="15374" width="17.42578125" style="9" customWidth="1"/>
    <col min="15375" max="15375" width="29.85546875" style="9" customWidth="1"/>
    <col min="15376" max="15376" width="7.7109375" style="9" customWidth="1"/>
    <col min="15377" max="15377" width="18.140625" style="9" customWidth="1"/>
    <col min="15378" max="15378" width="26.5703125" style="9" customWidth="1"/>
    <col min="15379" max="15379" width="7.85546875" style="9" customWidth="1"/>
    <col min="15380" max="15380" width="6" style="9" customWidth="1"/>
    <col min="15381" max="15381" width="18.85546875" style="9" customWidth="1"/>
    <col min="15382" max="15614" width="9.140625" style="9"/>
    <col min="15615" max="15615" width="18" style="9" customWidth="1"/>
    <col min="15616" max="15616" width="44.28515625" style="9" bestFit="1" customWidth="1"/>
    <col min="15617" max="15627" width="4.28515625" style="9" customWidth="1"/>
    <col min="15628" max="15629" width="5.7109375" style="9" customWidth="1"/>
    <col min="15630" max="15630" width="17.42578125" style="9" customWidth="1"/>
    <col min="15631" max="15631" width="29.85546875" style="9" customWidth="1"/>
    <col min="15632" max="15632" width="7.7109375" style="9" customWidth="1"/>
    <col min="15633" max="15633" width="18.140625" style="9" customWidth="1"/>
    <col min="15634" max="15634" width="26.5703125" style="9" customWidth="1"/>
    <col min="15635" max="15635" width="7.85546875" style="9" customWidth="1"/>
    <col min="15636" max="15636" width="6" style="9" customWidth="1"/>
    <col min="15637" max="15637" width="18.85546875" style="9" customWidth="1"/>
    <col min="15638" max="15870" width="9.140625" style="9"/>
    <col min="15871" max="15871" width="18" style="9" customWidth="1"/>
    <col min="15872" max="15872" width="44.28515625" style="9" bestFit="1" customWidth="1"/>
    <col min="15873" max="15883" width="4.28515625" style="9" customWidth="1"/>
    <col min="15884" max="15885" width="5.7109375" style="9" customWidth="1"/>
    <col min="15886" max="15886" width="17.42578125" style="9" customWidth="1"/>
    <col min="15887" max="15887" width="29.85546875" style="9" customWidth="1"/>
    <col min="15888" max="15888" width="7.7109375" style="9" customWidth="1"/>
    <col min="15889" max="15889" width="18.140625" style="9" customWidth="1"/>
    <col min="15890" max="15890" width="26.5703125" style="9" customWidth="1"/>
    <col min="15891" max="15891" width="7.85546875" style="9" customWidth="1"/>
    <col min="15892" max="15892" width="6" style="9" customWidth="1"/>
    <col min="15893" max="15893" width="18.85546875" style="9" customWidth="1"/>
    <col min="15894" max="16126" width="9.140625" style="9"/>
    <col min="16127" max="16127" width="18" style="9" customWidth="1"/>
    <col min="16128" max="16128" width="44.28515625" style="9" bestFit="1" customWidth="1"/>
    <col min="16129" max="16139" width="4.28515625" style="9" customWidth="1"/>
    <col min="16140" max="16141" width="5.7109375" style="9" customWidth="1"/>
    <col min="16142" max="16142" width="17.42578125" style="9" customWidth="1"/>
    <col min="16143" max="16143" width="29.85546875" style="9" customWidth="1"/>
    <col min="16144" max="16144" width="7.7109375" style="9" customWidth="1"/>
    <col min="16145" max="16145" width="18.140625" style="9" customWidth="1"/>
    <col min="16146" max="16146" width="26.5703125" style="9" customWidth="1"/>
    <col min="16147" max="16147" width="7.85546875" style="9" customWidth="1"/>
    <col min="16148" max="16148" width="6" style="9" customWidth="1"/>
    <col min="16149" max="16149" width="18.85546875" style="9" customWidth="1"/>
    <col min="16150" max="16384" width="9.140625" style="9"/>
  </cols>
  <sheetData>
    <row r="1" spans="1:21" ht="25.5" x14ac:dyDescent="0.2">
      <c r="A1" s="745" t="s">
        <v>671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3"/>
      <c r="S1" s="3"/>
      <c r="T1" s="3"/>
      <c r="U1" s="436"/>
    </row>
    <row r="2" spans="1:21" ht="12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3"/>
      <c r="R2" s="3"/>
      <c r="S2" s="3"/>
      <c r="T2" s="3"/>
      <c r="U2" s="436"/>
    </row>
    <row r="3" spans="1:21" ht="23.25" customHeight="1" x14ac:dyDescent="0.2">
      <c r="A3" s="7" t="s">
        <v>637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437"/>
      <c r="Q3" s="437"/>
      <c r="R3" s="437"/>
      <c r="S3" s="437"/>
      <c r="T3" s="437"/>
      <c r="U3" s="436"/>
    </row>
    <row r="4" spans="1:21" ht="21" thickBot="1" x14ac:dyDescent="0.25">
      <c r="A4" s="8" t="s">
        <v>653</v>
      </c>
      <c r="B4" s="342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437"/>
      <c r="Q4" s="437"/>
      <c r="R4" s="437"/>
      <c r="S4" s="437"/>
      <c r="T4" s="437"/>
      <c r="U4" s="436"/>
    </row>
    <row r="5" spans="1:21" ht="16.5" thickTop="1" x14ac:dyDescent="0.25">
      <c r="A5" s="774" t="s">
        <v>520</v>
      </c>
      <c r="B5" s="772" t="s">
        <v>521</v>
      </c>
      <c r="C5" s="776" t="s">
        <v>522</v>
      </c>
      <c r="D5" s="777"/>
      <c r="E5" s="777"/>
      <c r="F5" s="777"/>
      <c r="G5" s="777"/>
      <c r="H5" s="778"/>
      <c r="I5" s="776" t="s">
        <v>523</v>
      </c>
      <c r="J5" s="777"/>
      <c r="K5" s="777"/>
      <c r="L5" s="777"/>
      <c r="M5" s="772" t="s">
        <v>524</v>
      </c>
      <c r="N5" s="772" t="s">
        <v>525</v>
      </c>
      <c r="O5" s="768" t="s">
        <v>526</v>
      </c>
      <c r="P5" s="768"/>
      <c r="Q5" s="769"/>
      <c r="R5" s="927" t="s">
        <v>527</v>
      </c>
      <c r="S5" s="768"/>
      <c r="T5" s="769"/>
      <c r="U5" s="883" t="s">
        <v>528</v>
      </c>
    </row>
    <row r="6" spans="1:21" ht="16.5" customHeight="1" thickBot="1" x14ac:dyDescent="0.25">
      <c r="A6" s="775"/>
      <c r="B6" s="773"/>
      <c r="C6" s="10">
        <v>1</v>
      </c>
      <c r="D6" s="124">
        <v>2</v>
      </c>
      <c r="E6" s="124">
        <v>3</v>
      </c>
      <c r="F6" s="124">
        <v>4</v>
      </c>
      <c r="G6" s="124">
        <v>5</v>
      </c>
      <c r="H6" s="11">
        <v>6</v>
      </c>
      <c r="I6" s="10" t="s">
        <v>529</v>
      </c>
      <c r="J6" s="124" t="s">
        <v>530</v>
      </c>
      <c r="K6" s="124" t="s">
        <v>531</v>
      </c>
      <c r="L6" s="124" t="s">
        <v>650</v>
      </c>
      <c r="M6" s="773"/>
      <c r="N6" s="934"/>
      <c r="O6" s="770"/>
      <c r="P6" s="770"/>
      <c r="Q6" s="771"/>
      <c r="R6" s="928"/>
      <c r="S6" s="770"/>
      <c r="T6" s="771"/>
      <c r="U6" s="884"/>
    </row>
    <row r="7" spans="1:21" x14ac:dyDescent="0.2">
      <c r="A7" s="929" t="s">
        <v>586</v>
      </c>
      <c r="B7" s="930"/>
      <c r="C7" s="931"/>
      <c r="D7" s="932"/>
      <c r="E7" s="932"/>
      <c r="F7" s="932"/>
      <c r="G7" s="932"/>
      <c r="H7" s="933"/>
      <c r="I7" s="932"/>
      <c r="J7" s="932"/>
      <c r="K7" s="932"/>
      <c r="L7" s="932"/>
      <c r="M7" s="932"/>
      <c r="N7" s="933"/>
      <c r="O7" s="343"/>
      <c r="P7" s="46"/>
      <c r="Q7" s="46"/>
      <c r="R7" s="46"/>
      <c r="S7" s="46"/>
      <c r="T7" s="46"/>
      <c r="U7" s="46"/>
    </row>
    <row r="8" spans="1:21" x14ac:dyDescent="0.2">
      <c r="A8" s="919" t="s">
        <v>638</v>
      </c>
      <c r="B8" s="920"/>
      <c r="C8" s="921"/>
      <c r="D8" s="922"/>
      <c r="E8" s="922"/>
      <c r="F8" s="922"/>
      <c r="G8" s="922"/>
      <c r="H8" s="923"/>
      <c r="I8" s="922"/>
      <c r="J8" s="922"/>
      <c r="K8" s="922"/>
      <c r="L8" s="922"/>
      <c r="M8" s="922"/>
      <c r="N8" s="923"/>
      <c r="O8" s="99"/>
      <c r="P8" s="46"/>
      <c r="Q8" s="46"/>
      <c r="R8" s="46"/>
      <c r="S8" s="46"/>
      <c r="T8" s="46"/>
      <c r="U8" s="46"/>
    </row>
    <row r="9" spans="1:21" x14ac:dyDescent="0.2">
      <c r="A9" s="148" t="s">
        <v>476</v>
      </c>
      <c r="B9" s="73" t="s">
        <v>332</v>
      </c>
      <c r="C9" s="444"/>
      <c r="D9" s="438" t="s">
        <v>533</v>
      </c>
      <c r="E9" s="438"/>
      <c r="F9" s="438"/>
      <c r="G9" s="438"/>
      <c r="H9" s="462"/>
      <c r="I9" s="444">
        <v>2</v>
      </c>
      <c r="J9" s="438"/>
      <c r="K9" s="438"/>
      <c r="L9" s="439"/>
      <c r="M9" s="440">
        <v>3</v>
      </c>
      <c r="N9" s="18" t="s">
        <v>544</v>
      </c>
      <c r="O9" s="441"/>
      <c r="P9" s="446"/>
      <c r="Q9" s="442"/>
      <c r="R9" s="442"/>
      <c r="S9" s="446"/>
      <c r="T9" s="446"/>
      <c r="U9" s="448" t="s">
        <v>478</v>
      </c>
    </row>
    <row r="10" spans="1:21" x14ac:dyDescent="0.2">
      <c r="A10" s="148" t="s">
        <v>477</v>
      </c>
      <c r="B10" s="73" t="s">
        <v>333</v>
      </c>
      <c r="C10" s="444"/>
      <c r="D10" s="438" t="s">
        <v>533</v>
      </c>
      <c r="E10" s="438"/>
      <c r="F10" s="438"/>
      <c r="G10" s="438"/>
      <c r="H10" s="462"/>
      <c r="I10" s="444"/>
      <c r="J10" s="438"/>
      <c r="K10" s="438">
        <v>2</v>
      </c>
      <c r="L10" s="439"/>
      <c r="M10" s="440">
        <v>3</v>
      </c>
      <c r="N10" s="18" t="s">
        <v>543</v>
      </c>
      <c r="O10" s="441"/>
      <c r="P10" s="446"/>
      <c r="Q10" s="442"/>
      <c r="R10" s="442"/>
      <c r="S10" s="446"/>
      <c r="T10" s="446"/>
      <c r="U10" s="448" t="s">
        <v>150</v>
      </c>
    </row>
    <row r="11" spans="1:21" x14ac:dyDescent="0.2">
      <c r="A11" s="148" t="s">
        <v>152</v>
      </c>
      <c r="B11" s="73" t="s">
        <v>153</v>
      </c>
      <c r="C11" s="444"/>
      <c r="D11" s="438" t="s">
        <v>533</v>
      </c>
      <c r="E11" s="438"/>
      <c r="F11" s="438"/>
      <c r="G11" s="438"/>
      <c r="H11" s="462"/>
      <c r="I11" s="444">
        <v>2</v>
      </c>
      <c r="J11" s="438"/>
      <c r="K11" s="438"/>
      <c r="L11" s="439"/>
      <c r="M11" s="440">
        <v>2</v>
      </c>
      <c r="N11" s="18" t="s">
        <v>544</v>
      </c>
      <c r="O11" s="440"/>
      <c r="P11" s="475"/>
      <c r="Q11" s="595"/>
      <c r="R11" s="32"/>
      <c r="S11" s="476"/>
      <c r="T11" s="32"/>
      <c r="U11" s="448" t="s">
        <v>155</v>
      </c>
    </row>
    <row r="12" spans="1:21" x14ac:dyDescent="0.2">
      <c r="A12" s="148" t="s">
        <v>154</v>
      </c>
      <c r="B12" s="73" t="s">
        <v>334</v>
      </c>
      <c r="C12" s="444"/>
      <c r="D12" s="438" t="s">
        <v>533</v>
      </c>
      <c r="E12" s="438"/>
      <c r="F12" s="438"/>
      <c r="G12" s="438"/>
      <c r="H12" s="462"/>
      <c r="I12" s="444"/>
      <c r="J12" s="438">
        <v>2</v>
      </c>
      <c r="K12" s="438"/>
      <c r="L12" s="439"/>
      <c r="M12" s="440">
        <v>3</v>
      </c>
      <c r="N12" s="18" t="s">
        <v>543</v>
      </c>
      <c r="O12" s="440"/>
      <c r="P12" s="149"/>
      <c r="Q12" s="596"/>
      <c r="R12" s="88"/>
      <c r="S12" s="446"/>
      <c r="T12" s="446"/>
      <c r="U12" s="448" t="s">
        <v>155</v>
      </c>
    </row>
    <row r="13" spans="1:21" x14ac:dyDescent="0.2">
      <c r="A13" s="148" t="s">
        <v>335</v>
      </c>
      <c r="B13" s="73" t="s">
        <v>336</v>
      </c>
      <c r="C13" s="444"/>
      <c r="D13" s="438" t="s">
        <v>533</v>
      </c>
      <c r="E13" s="438"/>
      <c r="F13" s="438"/>
      <c r="G13" s="438"/>
      <c r="H13" s="462"/>
      <c r="I13" s="444">
        <v>2</v>
      </c>
      <c r="J13" s="438"/>
      <c r="K13" s="438"/>
      <c r="L13" s="439"/>
      <c r="M13" s="440">
        <v>2</v>
      </c>
      <c r="N13" s="18" t="s">
        <v>544</v>
      </c>
      <c r="O13" s="440"/>
      <c r="P13" s="477"/>
      <c r="Q13" s="481"/>
      <c r="R13" s="445"/>
      <c r="S13" s="446"/>
      <c r="T13" s="446"/>
      <c r="U13" s="448" t="s">
        <v>169</v>
      </c>
    </row>
    <row r="14" spans="1:21" x14ac:dyDescent="0.2">
      <c r="A14" s="148" t="s">
        <v>479</v>
      </c>
      <c r="B14" s="73" t="s">
        <v>337</v>
      </c>
      <c r="C14" s="444"/>
      <c r="D14" s="438" t="s">
        <v>533</v>
      </c>
      <c r="E14" s="438"/>
      <c r="F14" s="438"/>
      <c r="G14" s="438"/>
      <c r="H14" s="462"/>
      <c r="I14" s="444"/>
      <c r="J14" s="438">
        <v>2</v>
      </c>
      <c r="K14" s="438"/>
      <c r="L14" s="439"/>
      <c r="M14" s="440">
        <v>3</v>
      </c>
      <c r="N14" s="18" t="s">
        <v>543</v>
      </c>
      <c r="O14" s="441"/>
      <c r="P14" s="446"/>
      <c r="Q14" s="446"/>
      <c r="R14" s="446"/>
      <c r="S14" s="446"/>
      <c r="T14" s="446"/>
      <c r="U14" s="448" t="s">
        <v>169</v>
      </c>
    </row>
    <row r="15" spans="1:21" x14ac:dyDescent="0.2">
      <c r="A15" s="148" t="s">
        <v>480</v>
      </c>
      <c r="B15" s="73" t="s">
        <v>481</v>
      </c>
      <c r="C15" s="444"/>
      <c r="D15" s="438" t="s">
        <v>533</v>
      </c>
      <c r="E15" s="438"/>
      <c r="F15" s="438"/>
      <c r="G15" s="438"/>
      <c r="H15" s="462"/>
      <c r="I15" s="444"/>
      <c r="J15" s="438">
        <v>1</v>
      </c>
      <c r="K15" s="438"/>
      <c r="L15" s="439"/>
      <c r="M15" s="440">
        <v>2</v>
      </c>
      <c r="N15" s="440" t="s">
        <v>569</v>
      </c>
      <c r="O15" s="440"/>
      <c r="P15" s="476"/>
      <c r="Q15" s="32"/>
      <c r="R15" s="32"/>
      <c r="S15" s="448"/>
      <c r="T15" s="352"/>
      <c r="U15" s="448" t="s">
        <v>155</v>
      </c>
    </row>
    <row r="16" spans="1:21" x14ac:dyDescent="0.2">
      <c r="A16" s="148" t="s">
        <v>482</v>
      </c>
      <c r="B16" s="73" t="s">
        <v>338</v>
      </c>
      <c r="C16" s="444"/>
      <c r="D16" s="438"/>
      <c r="E16" s="438" t="s">
        <v>533</v>
      </c>
      <c r="F16" s="438"/>
      <c r="G16" s="438"/>
      <c r="H16" s="462"/>
      <c r="I16" s="444">
        <v>2</v>
      </c>
      <c r="J16" s="438"/>
      <c r="K16" s="438"/>
      <c r="L16" s="439"/>
      <c r="M16" s="440">
        <v>3</v>
      </c>
      <c r="N16" s="18" t="s">
        <v>544</v>
      </c>
      <c r="O16" s="447" t="s">
        <v>3</v>
      </c>
      <c r="P16" s="478" t="s">
        <v>476</v>
      </c>
      <c r="Q16" s="476" t="s">
        <v>332</v>
      </c>
      <c r="R16" s="447"/>
      <c r="S16" s="476"/>
      <c r="T16" s="476"/>
      <c r="U16" s="448" t="s">
        <v>150</v>
      </c>
    </row>
    <row r="17" spans="1:21" x14ac:dyDescent="0.2">
      <c r="A17" s="148" t="s">
        <v>483</v>
      </c>
      <c r="B17" s="73" t="s">
        <v>339</v>
      </c>
      <c r="C17" s="444"/>
      <c r="D17" s="438"/>
      <c r="E17" s="438" t="s">
        <v>533</v>
      </c>
      <c r="F17" s="438"/>
      <c r="G17" s="438"/>
      <c r="H17" s="462"/>
      <c r="I17" s="444"/>
      <c r="J17" s="438"/>
      <c r="K17" s="438">
        <v>2</v>
      </c>
      <c r="L17" s="439"/>
      <c r="M17" s="440">
        <v>3</v>
      </c>
      <c r="N17" s="18" t="s">
        <v>543</v>
      </c>
      <c r="O17" s="440" t="s">
        <v>553</v>
      </c>
      <c r="P17" s="450" t="s">
        <v>477</v>
      </c>
      <c r="Q17" s="352" t="s">
        <v>333</v>
      </c>
      <c r="R17" s="352"/>
      <c r="S17" s="446"/>
      <c r="T17" s="448"/>
      <c r="U17" s="448" t="s">
        <v>150</v>
      </c>
    </row>
    <row r="18" spans="1:21" x14ac:dyDescent="0.2">
      <c r="A18" s="148" t="s">
        <v>484</v>
      </c>
      <c r="B18" s="73" t="s">
        <v>340</v>
      </c>
      <c r="C18" s="444"/>
      <c r="D18" s="438"/>
      <c r="E18" s="438" t="s">
        <v>533</v>
      </c>
      <c r="F18" s="438"/>
      <c r="G18" s="438"/>
      <c r="H18" s="462"/>
      <c r="I18" s="444">
        <v>2</v>
      </c>
      <c r="J18" s="438"/>
      <c r="K18" s="438"/>
      <c r="L18" s="439"/>
      <c r="M18" s="440">
        <v>3</v>
      </c>
      <c r="N18" s="18" t="s">
        <v>544</v>
      </c>
      <c r="O18" s="440"/>
      <c r="P18" s="475"/>
      <c r="Q18" s="595"/>
      <c r="R18" s="32"/>
      <c r="S18" s="449"/>
      <c r="T18" s="597"/>
      <c r="U18" s="448" t="s">
        <v>155</v>
      </c>
    </row>
    <row r="19" spans="1:21" x14ac:dyDescent="0.2">
      <c r="A19" s="148" t="s">
        <v>485</v>
      </c>
      <c r="B19" s="73" t="s">
        <v>341</v>
      </c>
      <c r="C19" s="444"/>
      <c r="D19" s="438"/>
      <c r="E19" s="438" t="s">
        <v>533</v>
      </c>
      <c r="F19" s="438"/>
      <c r="G19" s="438"/>
      <c r="H19" s="462"/>
      <c r="I19" s="444"/>
      <c r="J19" s="438">
        <v>2</v>
      </c>
      <c r="K19" s="438"/>
      <c r="L19" s="439"/>
      <c r="M19" s="440">
        <v>3</v>
      </c>
      <c r="N19" s="18" t="s">
        <v>543</v>
      </c>
      <c r="O19" s="440" t="s">
        <v>553</v>
      </c>
      <c r="P19" s="446" t="s">
        <v>152</v>
      </c>
      <c r="Q19" s="352" t="s">
        <v>153</v>
      </c>
      <c r="R19" s="440" t="s">
        <v>553</v>
      </c>
      <c r="S19" s="450" t="s">
        <v>154</v>
      </c>
      <c r="T19" s="451" t="s">
        <v>334</v>
      </c>
      <c r="U19" s="448" t="s">
        <v>155</v>
      </c>
    </row>
    <row r="20" spans="1:21" x14ac:dyDescent="0.2">
      <c r="A20" s="148" t="s">
        <v>342</v>
      </c>
      <c r="B20" s="73" t="s">
        <v>343</v>
      </c>
      <c r="C20" s="444"/>
      <c r="D20" s="438"/>
      <c r="E20" s="438" t="s">
        <v>533</v>
      </c>
      <c r="F20" s="438"/>
      <c r="G20" s="438"/>
      <c r="H20" s="462"/>
      <c r="I20" s="444">
        <v>2</v>
      </c>
      <c r="J20" s="438"/>
      <c r="K20" s="438"/>
      <c r="L20" s="439"/>
      <c r="M20" s="440">
        <v>2</v>
      </c>
      <c r="N20" s="18" t="s">
        <v>544</v>
      </c>
      <c r="O20" s="440"/>
      <c r="P20" s="477"/>
      <c r="Q20" s="481"/>
      <c r="R20" s="445"/>
      <c r="S20" s="446"/>
      <c r="T20" s="446"/>
      <c r="U20" s="448" t="s">
        <v>100</v>
      </c>
    </row>
    <row r="21" spans="1:21" x14ac:dyDescent="0.2">
      <c r="A21" s="148" t="s">
        <v>486</v>
      </c>
      <c r="B21" s="73" t="s">
        <v>344</v>
      </c>
      <c r="C21" s="444"/>
      <c r="D21" s="438"/>
      <c r="E21" s="438" t="s">
        <v>533</v>
      </c>
      <c r="F21" s="438"/>
      <c r="G21" s="438"/>
      <c r="H21" s="462"/>
      <c r="I21" s="444"/>
      <c r="J21" s="438">
        <v>2</v>
      </c>
      <c r="K21" s="438"/>
      <c r="L21" s="439"/>
      <c r="M21" s="440">
        <v>3</v>
      </c>
      <c r="N21" s="18" t="s">
        <v>543</v>
      </c>
      <c r="O21" s="440" t="s">
        <v>553</v>
      </c>
      <c r="P21" s="450" t="s">
        <v>335</v>
      </c>
      <c r="Q21" s="451" t="s">
        <v>336</v>
      </c>
      <c r="R21" s="440" t="s">
        <v>553</v>
      </c>
      <c r="S21" s="450" t="s">
        <v>479</v>
      </c>
      <c r="T21" s="451" t="s">
        <v>337</v>
      </c>
      <c r="U21" s="448" t="s">
        <v>169</v>
      </c>
    </row>
    <row r="22" spans="1:21" x14ac:dyDescent="0.2">
      <c r="A22" s="148" t="s">
        <v>345</v>
      </c>
      <c r="B22" s="73" t="s">
        <v>346</v>
      </c>
      <c r="C22" s="444"/>
      <c r="D22" s="438"/>
      <c r="E22" s="438" t="s">
        <v>533</v>
      </c>
      <c r="F22" s="438"/>
      <c r="G22" s="438"/>
      <c r="H22" s="462"/>
      <c r="I22" s="444">
        <v>2</v>
      </c>
      <c r="J22" s="438"/>
      <c r="K22" s="438"/>
      <c r="L22" s="439"/>
      <c r="M22" s="440">
        <v>2</v>
      </c>
      <c r="N22" s="18" t="s">
        <v>544</v>
      </c>
      <c r="O22" s="440"/>
      <c r="P22" s="477"/>
      <c r="Q22" s="481"/>
      <c r="R22" s="445"/>
      <c r="S22" s="449"/>
      <c r="T22" s="597"/>
      <c r="U22" s="448" t="s">
        <v>91</v>
      </c>
    </row>
    <row r="23" spans="1:21" x14ac:dyDescent="0.2">
      <c r="A23" s="148" t="s">
        <v>487</v>
      </c>
      <c r="B23" s="73" t="s">
        <v>347</v>
      </c>
      <c r="C23" s="444"/>
      <c r="D23" s="438"/>
      <c r="E23" s="438" t="s">
        <v>533</v>
      </c>
      <c r="F23" s="438"/>
      <c r="G23" s="438"/>
      <c r="H23" s="462"/>
      <c r="I23" s="444"/>
      <c r="J23" s="438">
        <v>2</v>
      </c>
      <c r="K23" s="438"/>
      <c r="L23" s="439"/>
      <c r="M23" s="440">
        <v>3</v>
      </c>
      <c r="N23" s="18" t="s">
        <v>543</v>
      </c>
      <c r="O23" s="440" t="s">
        <v>553</v>
      </c>
      <c r="P23" s="450" t="s">
        <v>477</v>
      </c>
      <c r="Q23" s="352" t="s">
        <v>333</v>
      </c>
      <c r="R23" s="352"/>
      <c r="S23" s="476"/>
      <c r="T23" s="446"/>
      <c r="U23" s="448" t="s">
        <v>62</v>
      </c>
    </row>
    <row r="24" spans="1:21" x14ac:dyDescent="0.2">
      <c r="A24" s="148" t="s">
        <v>488</v>
      </c>
      <c r="B24" s="155" t="s">
        <v>489</v>
      </c>
      <c r="C24" s="444"/>
      <c r="D24" s="438"/>
      <c r="E24" s="438" t="s">
        <v>533</v>
      </c>
      <c r="G24" s="438"/>
      <c r="H24" s="462"/>
      <c r="I24" s="444"/>
      <c r="J24" s="438">
        <v>0</v>
      </c>
      <c r="K24" s="438"/>
      <c r="L24" s="439"/>
      <c r="M24" s="440">
        <v>1</v>
      </c>
      <c r="N24" s="440" t="s">
        <v>569</v>
      </c>
      <c r="O24" s="441"/>
      <c r="P24" s="450"/>
      <c r="Q24" s="479"/>
      <c r="R24" s="479"/>
      <c r="S24" s="450"/>
      <c r="T24" s="479"/>
      <c r="U24" s="448" t="s">
        <v>62</v>
      </c>
    </row>
    <row r="25" spans="1:21" x14ac:dyDescent="0.2">
      <c r="A25" s="148" t="s">
        <v>356</v>
      </c>
      <c r="B25" s="73" t="s">
        <v>357</v>
      </c>
      <c r="C25" s="444"/>
      <c r="D25" s="438"/>
      <c r="E25" s="438"/>
      <c r="F25" s="438" t="s">
        <v>533</v>
      </c>
      <c r="G25" s="438"/>
      <c r="H25" s="462"/>
      <c r="I25" s="444">
        <v>1</v>
      </c>
      <c r="J25" s="438"/>
      <c r="K25" s="438"/>
      <c r="L25" s="439"/>
      <c r="M25" s="440">
        <v>1</v>
      </c>
      <c r="N25" s="18" t="s">
        <v>544</v>
      </c>
      <c r="O25" s="440"/>
      <c r="P25" s="477"/>
      <c r="Q25" s="481"/>
      <c r="R25" s="445"/>
      <c r="S25" s="446"/>
      <c r="T25" s="446"/>
      <c r="U25" s="448" t="s">
        <v>91</v>
      </c>
    </row>
    <row r="26" spans="1:21" x14ac:dyDescent="0.2">
      <c r="A26" s="148" t="s">
        <v>492</v>
      </c>
      <c r="B26" s="73" t="s">
        <v>358</v>
      </c>
      <c r="C26" s="444"/>
      <c r="D26" s="438"/>
      <c r="E26" s="438"/>
      <c r="F26" s="438" t="s">
        <v>533</v>
      </c>
      <c r="G26" s="438"/>
      <c r="H26" s="462"/>
      <c r="I26" s="444"/>
      <c r="J26" s="438">
        <v>1</v>
      </c>
      <c r="K26" s="438"/>
      <c r="L26" s="439"/>
      <c r="M26" s="440">
        <v>2</v>
      </c>
      <c r="N26" s="18" t="s">
        <v>543</v>
      </c>
      <c r="O26" s="440" t="s">
        <v>553</v>
      </c>
      <c r="P26" s="450" t="s">
        <v>483</v>
      </c>
      <c r="Q26" s="451" t="s">
        <v>339</v>
      </c>
      <c r="R26" s="353" t="s">
        <v>553</v>
      </c>
      <c r="S26" s="450" t="s">
        <v>345</v>
      </c>
      <c r="T26" s="451" t="s">
        <v>346</v>
      </c>
      <c r="U26" s="448" t="s">
        <v>62</v>
      </c>
    </row>
    <row r="27" spans="1:21" s="6" customFormat="1" x14ac:dyDescent="0.2">
      <c r="A27" s="148" t="s">
        <v>493</v>
      </c>
      <c r="B27" s="155" t="s">
        <v>494</v>
      </c>
      <c r="C27" s="444"/>
      <c r="D27" s="438"/>
      <c r="E27" s="438"/>
      <c r="F27" s="438" t="s">
        <v>533</v>
      </c>
      <c r="G27" s="438"/>
      <c r="H27" s="462"/>
      <c r="I27" s="444"/>
      <c r="J27" s="438"/>
      <c r="K27" s="438">
        <v>4</v>
      </c>
      <c r="L27" s="439"/>
      <c r="M27" s="440">
        <v>5</v>
      </c>
      <c r="N27" s="440" t="s">
        <v>543</v>
      </c>
      <c r="O27" s="440" t="s">
        <v>553</v>
      </c>
      <c r="P27" s="450" t="s">
        <v>483</v>
      </c>
      <c r="Q27" s="479" t="s">
        <v>339</v>
      </c>
      <c r="R27" s="480" t="s">
        <v>553</v>
      </c>
      <c r="S27" s="450" t="s">
        <v>487</v>
      </c>
      <c r="T27" s="479" t="s">
        <v>347</v>
      </c>
      <c r="U27" s="448" t="s">
        <v>62</v>
      </c>
    </row>
    <row r="28" spans="1:21" x14ac:dyDescent="0.2">
      <c r="A28" s="148" t="s">
        <v>495</v>
      </c>
      <c r="B28" s="73" t="s">
        <v>496</v>
      </c>
      <c r="C28" s="444"/>
      <c r="D28" s="438"/>
      <c r="E28" s="438"/>
      <c r="F28" s="438" t="s">
        <v>533</v>
      </c>
      <c r="G28" s="438"/>
      <c r="H28" s="462"/>
      <c r="I28" s="444"/>
      <c r="J28" s="438">
        <v>1</v>
      </c>
      <c r="K28" s="438"/>
      <c r="L28" s="439"/>
      <c r="M28" s="440">
        <v>2</v>
      </c>
      <c r="N28" s="440" t="s">
        <v>569</v>
      </c>
      <c r="O28" s="441"/>
      <c r="P28" s="446"/>
      <c r="Q28" s="446"/>
      <c r="R28" s="446"/>
      <c r="S28" s="446"/>
      <c r="T28" s="446"/>
      <c r="U28" s="448" t="s">
        <v>42</v>
      </c>
    </row>
    <row r="29" spans="1:21" x14ac:dyDescent="0.2">
      <c r="A29" s="148" t="s">
        <v>490</v>
      </c>
      <c r="B29" s="73" t="s">
        <v>348</v>
      </c>
      <c r="C29" s="444"/>
      <c r="D29" s="438"/>
      <c r="E29" s="438"/>
      <c r="F29" s="438" t="s">
        <v>533</v>
      </c>
      <c r="G29" s="438"/>
      <c r="H29" s="462"/>
      <c r="I29" s="444">
        <v>3</v>
      </c>
      <c r="J29" s="438"/>
      <c r="K29" s="438"/>
      <c r="L29" s="439"/>
      <c r="M29" s="440">
        <v>3</v>
      </c>
      <c r="N29" s="18" t="s">
        <v>544</v>
      </c>
      <c r="O29" s="447" t="s">
        <v>3</v>
      </c>
      <c r="P29" s="478" t="s">
        <v>484</v>
      </c>
      <c r="Q29" s="445" t="s">
        <v>340</v>
      </c>
      <c r="R29" s="447" t="s">
        <v>3</v>
      </c>
      <c r="S29" s="478" t="s">
        <v>342</v>
      </c>
      <c r="T29" s="445" t="s">
        <v>343</v>
      </c>
      <c r="U29" s="448" t="s">
        <v>42</v>
      </c>
    </row>
    <row r="30" spans="1:21" x14ac:dyDescent="0.2">
      <c r="A30" s="148" t="s">
        <v>349</v>
      </c>
      <c r="B30" s="73" t="s">
        <v>350</v>
      </c>
      <c r="C30" s="444"/>
      <c r="D30" s="438"/>
      <c r="E30" s="438"/>
      <c r="F30" s="438" t="s">
        <v>533</v>
      </c>
      <c r="G30" s="438"/>
      <c r="H30" s="462"/>
      <c r="I30" s="444"/>
      <c r="J30" s="438">
        <v>2</v>
      </c>
      <c r="K30" s="438"/>
      <c r="L30" s="439"/>
      <c r="M30" s="440">
        <v>3</v>
      </c>
      <c r="N30" s="18" t="s">
        <v>543</v>
      </c>
      <c r="O30" s="440"/>
      <c r="P30" s="477"/>
      <c r="Q30" s="481"/>
      <c r="R30" s="481"/>
      <c r="S30" s="477"/>
      <c r="T30" s="481"/>
      <c r="U30" s="448" t="s">
        <v>42</v>
      </c>
    </row>
    <row r="31" spans="1:21" x14ac:dyDescent="0.2">
      <c r="A31" s="148" t="s">
        <v>500</v>
      </c>
      <c r="B31" s="73" t="s">
        <v>362</v>
      </c>
      <c r="C31" s="444"/>
      <c r="D31" s="438"/>
      <c r="E31" s="438"/>
      <c r="F31" s="438" t="s">
        <v>533</v>
      </c>
      <c r="G31" s="438"/>
      <c r="H31" s="462"/>
      <c r="I31" s="444"/>
      <c r="J31" s="438">
        <v>3</v>
      </c>
      <c r="K31" s="438"/>
      <c r="L31" s="439"/>
      <c r="M31" s="440">
        <v>4</v>
      </c>
      <c r="N31" s="18" t="s">
        <v>543</v>
      </c>
      <c r="O31" s="440" t="s">
        <v>553</v>
      </c>
      <c r="P31" s="85" t="s">
        <v>249</v>
      </c>
      <c r="Q31" s="452" t="s">
        <v>29</v>
      </c>
      <c r="R31" s="452"/>
      <c r="S31" s="446"/>
      <c r="T31" s="446"/>
      <c r="U31" s="448" t="s">
        <v>246</v>
      </c>
    </row>
    <row r="32" spans="1:21" x14ac:dyDescent="0.2">
      <c r="A32" s="148" t="s">
        <v>351</v>
      </c>
      <c r="B32" s="73" t="s">
        <v>352</v>
      </c>
      <c r="C32" s="444"/>
      <c r="D32" s="438"/>
      <c r="E32" s="438"/>
      <c r="F32" s="438"/>
      <c r="G32" s="438" t="s">
        <v>533</v>
      </c>
      <c r="H32" s="462"/>
      <c r="I32" s="444">
        <v>2</v>
      </c>
      <c r="J32" s="438"/>
      <c r="K32" s="438"/>
      <c r="L32" s="439"/>
      <c r="M32" s="440">
        <v>2</v>
      </c>
      <c r="N32" s="18" t="s">
        <v>544</v>
      </c>
      <c r="O32" s="447" t="s">
        <v>3</v>
      </c>
      <c r="P32" s="478" t="s">
        <v>490</v>
      </c>
      <c r="Q32" s="32" t="s">
        <v>348</v>
      </c>
      <c r="R32" s="32"/>
      <c r="S32" s="449"/>
      <c r="T32" s="597"/>
      <c r="U32" s="448" t="s">
        <v>42</v>
      </c>
    </row>
    <row r="33" spans="1:21" x14ac:dyDescent="0.2">
      <c r="A33" s="148" t="s">
        <v>491</v>
      </c>
      <c r="B33" s="73" t="s">
        <v>353</v>
      </c>
      <c r="C33" s="444"/>
      <c r="D33" s="438"/>
      <c r="E33" s="438"/>
      <c r="F33" s="438"/>
      <c r="G33" s="438" t="s">
        <v>533</v>
      </c>
      <c r="H33" s="462"/>
      <c r="I33" s="444">
        <v>2</v>
      </c>
      <c r="J33" s="438"/>
      <c r="K33" s="438"/>
      <c r="L33" s="439"/>
      <c r="M33" s="440">
        <v>3</v>
      </c>
      <c r="N33" s="18" t="s">
        <v>544</v>
      </c>
      <c r="O33" s="447" t="s">
        <v>3</v>
      </c>
      <c r="P33" s="478" t="s">
        <v>354</v>
      </c>
      <c r="Q33" s="445" t="s">
        <v>355</v>
      </c>
      <c r="R33" s="445"/>
      <c r="S33" s="446"/>
      <c r="T33" s="446"/>
      <c r="U33" s="448" t="s">
        <v>91</v>
      </c>
    </row>
    <row r="34" spans="1:21" x14ac:dyDescent="0.2">
      <c r="A34" s="148" t="s">
        <v>354</v>
      </c>
      <c r="B34" s="73" t="s">
        <v>355</v>
      </c>
      <c r="C34" s="444"/>
      <c r="D34" s="438"/>
      <c r="E34" s="438"/>
      <c r="F34" s="438"/>
      <c r="G34" s="438" t="s">
        <v>533</v>
      </c>
      <c r="H34" s="462"/>
      <c r="I34" s="444"/>
      <c r="J34" s="438">
        <v>2</v>
      </c>
      <c r="K34" s="438"/>
      <c r="L34" s="439"/>
      <c r="M34" s="440">
        <v>3</v>
      </c>
      <c r="N34" s="18" t="s">
        <v>543</v>
      </c>
      <c r="O34" s="440" t="s">
        <v>553</v>
      </c>
      <c r="P34" s="450" t="s">
        <v>345</v>
      </c>
      <c r="Q34" s="451" t="s">
        <v>346</v>
      </c>
      <c r="R34" s="451"/>
      <c r="S34" s="446"/>
      <c r="T34" s="446"/>
      <c r="U34" s="448" t="s">
        <v>62</v>
      </c>
    </row>
    <row r="35" spans="1:21" x14ac:dyDescent="0.2">
      <c r="A35" s="148" t="s">
        <v>359</v>
      </c>
      <c r="B35" s="73" t="s">
        <v>360</v>
      </c>
      <c r="C35" s="444"/>
      <c r="D35" s="438"/>
      <c r="E35" s="438"/>
      <c r="F35" s="438"/>
      <c r="G35" s="438" t="s">
        <v>533</v>
      </c>
      <c r="H35" s="462"/>
      <c r="I35" s="444">
        <v>3</v>
      </c>
      <c r="J35" s="438"/>
      <c r="K35" s="438"/>
      <c r="L35" s="439"/>
      <c r="M35" s="440">
        <v>3</v>
      </c>
      <c r="N35" s="18" t="s">
        <v>544</v>
      </c>
      <c r="O35" s="447" t="s">
        <v>3</v>
      </c>
      <c r="P35" s="478" t="s">
        <v>484</v>
      </c>
      <c r="Q35" s="445" t="s">
        <v>340</v>
      </c>
      <c r="R35" s="32"/>
      <c r="S35" s="448"/>
      <c r="T35" s="352"/>
      <c r="U35" s="448" t="s">
        <v>155</v>
      </c>
    </row>
    <row r="36" spans="1:21" x14ac:dyDescent="0.2">
      <c r="A36" s="148" t="s">
        <v>497</v>
      </c>
      <c r="B36" s="73" t="s">
        <v>361</v>
      </c>
      <c r="C36" s="444"/>
      <c r="D36" s="438"/>
      <c r="E36" s="438"/>
      <c r="F36" s="438"/>
      <c r="G36" s="438" t="s">
        <v>533</v>
      </c>
      <c r="H36" s="462"/>
      <c r="I36" s="444"/>
      <c r="J36" s="438">
        <v>1</v>
      </c>
      <c r="K36" s="438"/>
      <c r="L36" s="439"/>
      <c r="M36" s="440">
        <v>1</v>
      </c>
      <c r="N36" s="18" t="s">
        <v>543</v>
      </c>
      <c r="O36" s="440"/>
      <c r="P36" s="482"/>
      <c r="Q36" s="598"/>
      <c r="R36" s="451"/>
      <c r="S36" s="446"/>
      <c r="T36" s="446"/>
      <c r="U36" s="448" t="s">
        <v>155</v>
      </c>
    </row>
    <row r="37" spans="1:21" x14ac:dyDescent="0.2">
      <c r="A37" s="38" t="s">
        <v>86</v>
      </c>
      <c r="B37" s="74" t="s">
        <v>87</v>
      </c>
      <c r="C37" s="17"/>
      <c r="D37" s="49"/>
      <c r="E37" s="49"/>
      <c r="F37" s="49"/>
      <c r="G37" s="49"/>
      <c r="H37" s="39" t="s">
        <v>533</v>
      </c>
      <c r="I37" s="17">
        <v>2</v>
      </c>
      <c r="J37" s="49"/>
      <c r="K37" s="49"/>
      <c r="L37" s="50"/>
      <c r="M37" s="18">
        <v>2</v>
      </c>
      <c r="N37" s="18" t="s">
        <v>544</v>
      </c>
      <c r="O37" s="51"/>
      <c r="P37" s="35"/>
      <c r="Q37" s="546"/>
      <c r="R37" s="18"/>
      <c r="S37" s="18"/>
      <c r="T37" s="18"/>
      <c r="U37" s="448" t="s">
        <v>151</v>
      </c>
    </row>
    <row r="38" spans="1:21" x14ac:dyDescent="0.2">
      <c r="A38" s="38" t="s">
        <v>88</v>
      </c>
      <c r="B38" s="74" t="s">
        <v>89</v>
      </c>
      <c r="C38" s="17"/>
      <c r="D38" s="49"/>
      <c r="E38" s="49"/>
      <c r="F38" s="49"/>
      <c r="G38" s="49"/>
      <c r="H38" s="39" t="s">
        <v>533</v>
      </c>
      <c r="I38" s="17"/>
      <c r="J38" s="49">
        <v>1</v>
      </c>
      <c r="K38" s="49"/>
      <c r="L38" s="50"/>
      <c r="M38" s="18">
        <v>1</v>
      </c>
      <c r="N38" s="18" t="s">
        <v>543</v>
      </c>
      <c r="O38" s="51"/>
      <c r="P38" s="35"/>
      <c r="Q38" s="546"/>
      <c r="R38" s="18"/>
      <c r="S38" s="18"/>
      <c r="T38" s="18"/>
      <c r="U38" s="448" t="s">
        <v>151</v>
      </c>
    </row>
    <row r="39" spans="1:21" x14ac:dyDescent="0.2">
      <c r="A39" s="148" t="s">
        <v>498</v>
      </c>
      <c r="B39" s="155" t="s">
        <v>499</v>
      </c>
      <c r="C39" s="444"/>
      <c r="D39" s="438"/>
      <c r="E39" s="438"/>
      <c r="F39" s="438"/>
      <c r="G39" s="438" t="s">
        <v>533</v>
      </c>
      <c r="H39" s="439"/>
      <c r="I39" s="444"/>
      <c r="J39" s="438">
        <v>0</v>
      </c>
      <c r="K39" s="438"/>
      <c r="L39" s="439"/>
      <c r="M39" s="440">
        <v>1</v>
      </c>
      <c r="N39" s="440" t="s">
        <v>569</v>
      </c>
      <c r="O39" s="441"/>
      <c r="P39" s="85"/>
      <c r="Q39" s="452"/>
      <c r="R39" s="452"/>
      <c r="S39" s="446"/>
      <c r="T39" s="446"/>
      <c r="U39" s="448" t="s">
        <v>80</v>
      </c>
    </row>
    <row r="40" spans="1:21" x14ac:dyDescent="0.2">
      <c r="A40" s="148" t="s">
        <v>501</v>
      </c>
      <c r="B40" s="73" t="s">
        <v>363</v>
      </c>
      <c r="C40" s="444"/>
      <c r="D40" s="438"/>
      <c r="E40" s="438"/>
      <c r="F40" s="438"/>
      <c r="G40" s="438"/>
      <c r="H40" s="462" t="s">
        <v>533</v>
      </c>
      <c r="I40" s="444"/>
      <c r="J40" s="438"/>
      <c r="K40" s="438">
        <v>2</v>
      </c>
      <c r="L40" s="439"/>
      <c r="M40" s="440">
        <v>3</v>
      </c>
      <c r="N40" s="18" t="s">
        <v>543</v>
      </c>
      <c r="O40" s="441" t="s">
        <v>553</v>
      </c>
      <c r="P40" s="450" t="s">
        <v>483</v>
      </c>
      <c r="Q40" s="451" t="s">
        <v>339</v>
      </c>
      <c r="R40" s="446"/>
      <c r="S40" s="446"/>
      <c r="T40" s="446"/>
      <c r="U40" s="448" t="s">
        <v>150</v>
      </c>
    </row>
    <row r="41" spans="1:21" x14ac:dyDescent="0.2">
      <c r="A41" s="897" t="s">
        <v>538</v>
      </c>
      <c r="B41" s="898"/>
      <c r="C41" s="453">
        <f t="shared" ref="C41:H41" si="0">SUMIF(C9:C40,"=x",$I9:$I40)+SUMIF(C9:C40,"=x",$J9:$J40)+SUMIF(C9:C40,"=x",$K9:$K40)</f>
        <v>0</v>
      </c>
      <c r="D41" s="454">
        <f t="shared" si="0"/>
        <v>13</v>
      </c>
      <c r="E41" s="454">
        <f t="shared" si="0"/>
        <v>16</v>
      </c>
      <c r="F41" s="454">
        <f t="shared" si="0"/>
        <v>15</v>
      </c>
      <c r="G41" s="454">
        <f t="shared" si="0"/>
        <v>10</v>
      </c>
      <c r="H41" s="455">
        <f t="shared" si="0"/>
        <v>5</v>
      </c>
      <c r="I41" s="924">
        <f>SUM(C41:H41)</f>
        <v>59</v>
      </c>
      <c r="J41" s="925"/>
      <c r="K41" s="925"/>
      <c r="L41" s="925"/>
      <c r="M41" s="925"/>
      <c r="N41" s="926"/>
      <c r="O41" s="518"/>
      <c r="P41" s="910"/>
      <c r="Q41" s="910"/>
      <c r="R41" s="910"/>
      <c r="S41" s="910"/>
      <c r="T41" s="910"/>
      <c r="U41" s="910"/>
    </row>
    <row r="42" spans="1:21" x14ac:dyDescent="0.2">
      <c r="A42" s="733" t="s">
        <v>539</v>
      </c>
      <c r="B42" s="734"/>
      <c r="C42" s="456">
        <f t="shared" ref="C42:H42" si="1">SUMIF(C9:C40,"=x",$M9:$M40)</f>
        <v>0</v>
      </c>
      <c r="D42" s="457">
        <f t="shared" si="1"/>
        <v>18</v>
      </c>
      <c r="E42" s="457">
        <f t="shared" si="1"/>
        <v>23</v>
      </c>
      <c r="F42" s="457">
        <f t="shared" si="1"/>
        <v>20</v>
      </c>
      <c r="G42" s="457">
        <f t="shared" si="1"/>
        <v>13</v>
      </c>
      <c r="H42" s="458">
        <f t="shared" si="1"/>
        <v>6</v>
      </c>
      <c r="I42" s="911">
        <f>SUM(C42:H42)</f>
        <v>80</v>
      </c>
      <c r="J42" s="912"/>
      <c r="K42" s="912"/>
      <c r="L42" s="912"/>
      <c r="M42" s="912"/>
      <c r="N42" s="913"/>
      <c r="O42" s="519"/>
      <c r="P42" s="910"/>
      <c r="Q42" s="910"/>
      <c r="R42" s="910"/>
      <c r="S42" s="910"/>
      <c r="T42" s="910"/>
      <c r="U42" s="910"/>
    </row>
    <row r="43" spans="1:21" x14ac:dyDescent="0.2">
      <c r="A43" s="891" t="s">
        <v>540</v>
      </c>
      <c r="B43" s="892"/>
      <c r="C43" s="459">
        <f t="array" ref="C43">SUMPRODUCT(--(C9:C40="x"),--($N9:$N40="K(5)"))</f>
        <v>0</v>
      </c>
      <c r="D43" s="460">
        <f t="array" ref="D43">SUMPRODUCT(--(D9:D40="x"),--($N9:$N40="K(5)"))</f>
        <v>3</v>
      </c>
      <c r="E43" s="460">
        <f t="array" ref="E43">SUMPRODUCT(--(E9:E40="x"),--($N9:$N40="K(5)"))</f>
        <v>4</v>
      </c>
      <c r="F43" s="460">
        <f t="array" ref="F43">SUMPRODUCT(--(F9:F40="x"),--($N9:$N40="K(5)"))</f>
        <v>2</v>
      </c>
      <c r="G43" s="460">
        <f t="array" ref="G43">SUMPRODUCT(--(G9:G40="x"),--($N9:$N40="K(5)"))</f>
        <v>3</v>
      </c>
      <c r="H43" s="460">
        <f t="array" ref="H43">SUMPRODUCT(--(H9:H40="x"),--($N9:$N40="K(5)"))</f>
        <v>1</v>
      </c>
      <c r="I43" s="914">
        <f>SUM(C43:H43)</f>
        <v>13</v>
      </c>
      <c r="J43" s="915"/>
      <c r="K43" s="915"/>
      <c r="L43" s="915"/>
      <c r="M43" s="915"/>
      <c r="N43" s="916"/>
      <c r="O43" s="520"/>
      <c r="P43" s="910"/>
      <c r="Q43" s="910"/>
      <c r="R43" s="910"/>
      <c r="S43" s="910"/>
      <c r="T43" s="910"/>
      <c r="U43" s="910"/>
    </row>
    <row r="44" spans="1:21" x14ac:dyDescent="0.2">
      <c r="A44" s="904" t="s">
        <v>639</v>
      </c>
      <c r="B44" s="905"/>
      <c r="C44" s="905"/>
      <c r="D44" s="905"/>
      <c r="E44" s="905"/>
      <c r="F44" s="905"/>
      <c r="G44" s="905"/>
      <c r="H44" s="905"/>
      <c r="I44" s="905"/>
      <c r="J44" s="905"/>
      <c r="K44" s="905"/>
      <c r="L44" s="905"/>
      <c r="M44" s="905"/>
      <c r="N44" s="906"/>
      <c r="O44" s="521"/>
      <c r="P44" s="528"/>
      <c r="Q44" s="528"/>
      <c r="R44" s="528"/>
      <c r="S44" s="528"/>
      <c r="T44" s="528"/>
      <c r="U44" s="528"/>
    </row>
    <row r="45" spans="1:21" ht="25.5" customHeight="1" x14ac:dyDescent="0.2">
      <c r="A45" s="738" t="s">
        <v>640</v>
      </c>
      <c r="B45" s="766"/>
      <c r="C45" s="766"/>
      <c r="D45" s="766"/>
      <c r="E45" s="766"/>
      <c r="F45" s="766"/>
      <c r="G45" s="766"/>
      <c r="H45" s="766"/>
      <c r="I45" s="766"/>
      <c r="J45" s="766"/>
      <c r="K45" s="766"/>
      <c r="L45" s="766"/>
      <c r="M45" s="766"/>
      <c r="N45" s="767"/>
      <c r="O45" s="101"/>
      <c r="P45" s="528"/>
      <c r="Q45" s="528"/>
      <c r="R45" s="528"/>
      <c r="S45" s="528"/>
      <c r="T45" s="528"/>
      <c r="U45" s="528"/>
    </row>
    <row r="46" spans="1:21" x14ac:dyDescent="0.2">
      <c r="A46" s="148" t="s">
        <v>502</v>
      </c>
      <c r="B46" s="73" t="s">
        <v>364</v>
      </c>
      <c r="C46" s="444"/>
      <c r="D46" s="438"/>
      <c r="E46" s="438"/>
      <c r="F46" s="438"/>
      <c r="G46" s="438" t="s">
        <v>0</v>
      </c>
      <c r="H46" s="462"/>
      <c r="I46" s="444">
        <v>2</v>
      </c>
      <c r="J46" s="438"/>
      <c r="K46" s="438"/>
      <c r="L46" s="439"/>
      <c r="M46" s="440">
        <v>2</v>
      </c>
      <c r="N46" s="18" t="s">
        <v>544</v>
      </c>
      <c r="O46" s="441"/>
      <c r="P46" s="446"/>
      <c r="Q46" s="352"/>
      <c r="R46" s="352"/>
      <c r="S46" s="446"/>
      <c r="T46" s="446"/>
      <c r="U46" s="448" t="s">
        <v>100</v>
      </c>
    </row>
    <row r="47" spans="1:21" x14ac:dyDescent="0.2">
      <c r="A47" s="148" t="s">
        <v>503</v>
      </c>
      <c r="B47" s="73" t="s">
        <v>505</v>
      </c>
      <c r="C47" s="444"/>
      <c r="D47" s="438"/>
      <c r="E47" s="438"/>
      <c r="F47" s="438"/>
      <c r="G47" s="438"/>
      <c r="H47" s="462" t="s">
        <v>0</v>
      </c>
      <c r="I47" s="461">
        <v>2</v>
      </c>
      <c r="J47" s="438">
        <v>2</v>
      </c>
      <c r="K47" s="438"/>
      <c r="L47" s="462"/>
      <c r="M47" s="440">
        <v>6</v>
      </c>
      <c r="N47" s="18" t="s">
        <v>544</v>
      </c>
      <c r="O47" s="441"/>
      <c r="P47" s="446"/>
      <c r="Q47" s="352"/>
      <c r="R47" s="352"/>
      <c r="S47" s="446"/>
      <c r="T47" s="446"/>
      <c r="U47" s="448" t="s">
        <v>478</v>
      </c>
    </row>
    <row r="48" spans="1:21" x14ac:dyDescent="0.2">
      <c r="A48" s="148" t="s">
        <v>504</v>
      </c>
      <c r="B48" s="73" t="s">
        <v>365</v>
      </c>
      <c r="C48" s="444"/>
      <c r="D48" s="438"/>
      <c r="E48" s="438"/>
      <c r="F48" s="438"/>
      <c r="G48" s="438"/>
      <c r="H48" s="462" t="s">
        <v>0</v>
      </c>
      <c r="I48" s="461">
        <v>2</v>
      </c>
      <c r="J48" s="438"/>
      <c r="K48" s="438"/>
      <c r="L48" s="462"/>
      <c r="M48" s="440">
        <v>3</v>
      </c>
      <c r="N48" s="18" t="s">
        <v>544</v>
      </c>
      <c r="O48" s="441"/>
      <c r="P48" s="446"/>
      <c r="Q48" s="352"/>
      <c r="R48" s="352"/>
      <c r="S48" s="446"/>
      <c r="T48" s="446"/>
      <c r="U48" s="448" t="s">
        <v>506</v>
      </c>
    </row>
    <row r="49" spans="1:21" x14ac:dyDescent="0.2">
      <c r="A49" s="148" t="s">
        <v>507</v>
      </c>
      <c r="B49" s="155" t="s">
        <v>509</v>
      </c>
      <c r="C49" s="444"/>
      <c r="D49" s="438"/>
      <c r="E49" s="438"/>
      <c r="F49" s="438"/>
      <c r="G49" s="438"/>
      <c r="H49" s="462" t="s">
        <v>0</v>
      </c>
      <c r="I49" s="461"/>
      <c r="J49" s="438"/>
      <c r="K49" s="438">
        <v>2</v>
      </c>
      <c r="L49" s="439"/>
      <c r="M49" s="440">
        <v>3</v>
      </c>
      <c r="N49" s="440" t="s">
        <v>543</v>
      </c>
      <c r="O49" s="440" t="s">
        <v>553</v>
      </c>
      <c r="P49" s="450" t="s">
        <v>493</v>
      </c>
      <c r="Q49" s="479" t="s">
        <v>494</v>
      </c>
      <c r="R49" s="479"/>
      <c r="S49" s="446"/>
      <c r="T49" s="545"/>
      <c r="U49" s="448" t="s">
        <v>62</v>
      </c>
    </row>
    <row r="50" spans="1:21" x14ac:dyDescent="0.2">
      <c r="A50" s="148" t="s">
        <v>508</v>
      </c>
      <c r="B50" s="155" t="s">
        <v>510</v>
      </c>
      <c r="C50" s="444"/>
      <c r="D50" s="438"/>
      <c r="E50" s="438"/>
      <c r="F50" s="438"/>
      <c r="G50" s="438"/>
      <c r="H50" s="462" t="s">
        <v>0</v>
      </c>
      <c r="I50" s="461"/>
      <c r="J50" s="438"/>
      <c r="K50" s="438">
        <v>2</v>
      </c>
      <c r="L50" s="462"/>
      <c r="M50" s="440">
        <v>3</v>
      </c>
      <c r="N50" s="440" t="s">
        <v>543</v>
      </c>
      <c r="O50" s="441"/>
      <c r="P50" s="446"/>
      <c r="Q50" s="545"/>
      <c r="R50" s="545"/>
      <c r="S50" s="446"/>
      <c r="T50" s="446"/>
      <c r="U50" s="448" t="s">
        <v>169</v>
      </c>
    </row>
    <row r="51" spans="1:21" x14ac:dyDescent="0.2">
      <c r="A51" s="148" t="s">
        <v>511</v>
      </c>
      <c r="B51" s="73" t="s">
        <v>366</v>
      </c>
      <c r="C51" s="444"/>
      <c r="D51" s="438"/>
      <c r="E51" s="438"/>
      <c r="F51" s="438"/>
      <c r="G51" s="438"/>
      <c r="H51" s="462" t="s">
        <v>0</v>
      </c>
      <c r="I51" s="461">
        <v>2</v>
      </c>
      <c r="J51" s="438"/>
      <c r="K51" s="438"/>
      <c r="L51" s="462"/>
      <c r="M51" s="440">
        <v>3</v>
      </c>
      <c r="N51" s="18" t="s">
        <v>544</v>
      </c>
      <c r="O51" s="441"/>
      <c r="P51" s="446"/>
      <c r="Q51" s="352"/>
      <c r="R51" s="352"/>
      <c r="S51" s="446"/>
      <c r="T51" s="446"/>
      <c r="U51" s="448" t="s">
        <v>169</v>
      </c>
    </row>
    <row r="52" spans="1:21" x14ac:dyDescent="0.2">
      <c r="A52" s="148" t="s">
        <v>512</v>
      </c>
      <c r="B52" s="483" t="s">
        <v>513</v>
      </c>
      <c r="C52" s="444"/>
      <c r="D52" s="438"/>
      <c r="E52" s="438"/>
      <c r="F52" s="438"/>
      <c r="G52" s="438" t="s">
        <v>0</v>
      </c>
      <c r="H52" s="462"/>
      <c r="I52" s="461"/>
      <c r="J52" s="438">
        <v>2</v>
      </c>
      <c r="K52" s="438"/>
      <c r="L52" s="439"/>
      <c r="M52" s="440">
        <v>3</v>
      </c>
      <c r="N52" s="440" t="s">
        <v>569</v>
      </c>
      <c r="O52" s="441"/>
      <c r="P52" s="446"/>
      <c r="Q52" s="545"/>
      <c r="R52" s="545"/>
      <c r="S52" s="446"/>
      <c r="T52" s="446"/>
      <c r="U52" s="448" t="s">
        <v>83</v>
      </c>
    </row>
    <row r="53" spans="1:21" x14ac:dyDescent="0.2">
      <c r="A53" s="38" t="s">
        <v>96</v>
      </c>
      <c r="B53" s="68" t="s">
        <v>97</v>
      </c>
      <c r="C53" s="17"/>
      <c r="D53" s="49"/>
      <c r="E53" s="49"/>
      <c r="F53" s="49"/>
      <c r="G53" s="49"/>
      <c r="H53" s="49" t="s">
        <v>0</v>
      </c>
      <c r="I53" s="17"/>
      <c r="J53" s="49">
        <v>2</v>
      </c>
      <c r="K53" s="49"/>
      <c r="L53" s="50"/>
      <c r="M53" s="18">
        <v>3</v>
      </c>
      <c r="N53" s="440" t="s">
        <v>543</v>
      </c>
      <c r="O53" s="81"/>
      <c r="P53" s="601"/>
      <c r="Q53" s="35"/>
      <c r="R53" s="35"/>
      <c r="S53" s="32"/>
      <c r="T53" s="18"/>
      <c r="U53" s="158" t="s">
        <v>80</v>
      </c>
    </row>
    <row r="54" spans="1:21" x14ac:dyDescent="0.2">
      <c r="A54" s="897" t="s">
        <v>538</v>
      </c>
      <c r="B54" s="898"/>
      <c r="C54" s="465">
        <f>SUMIF(C44:C45,"=x",$I44:$I45)+SUMIF(C44:C45,"=x",$J44:$J45)+SUMIF(C44:C45,"=x",$K44:$K45)</f>
        <v>0</v>
      </c>
      <c r="D54" s="466">
        <f>SUMIF(D44:D45,"=x",$I44:$I45)+SUMIF(D44:D45,"=x",$J44:$J45)+SUMIF(D44:D45,"=x",$K44:$K45)</f>
        <v>0</v>
      </c>
      <c r="E54" s="466">
        <f>SUMIF(E44:E45,"=x",$I44:$I45)+SUMIF(E44:E45,"=x",$J44:$J45)+SUMIF(E44:E45,"=x",$K44:$K45)</f>
        <v>0</v>
      </c>
      <c r="F54" s="466">
        <f>SUMIF(F44:F45,"=x",$I44:$I45)+SUMIF(F44:F45,"=x",$J44:$J45)+SUMIF(F44:F45,"=x",$K44:$K45)</f>
        <v>0</v>
      </c>
      <c r="G54" s="466">
        <f>SUMIF(G44:G45,"=x",$I44:$I45)+SUMIF(G44:G45,"=x",$J44:$J45)+SUMIF(G44:G45,"=x",$K44:$K45)</f>
        <v>0</v>
      </c>
      <c r="H54" s="467"/>
      <c r="I54" s="899">
        <v>8</v>
      </c>
      <c r="J54" s="917"/>
      <c r="K54" s="917"/>
      <c r="L54" s="917"/>
      <c r="M54" s="917"/>
      <c r="N54" s="918"/>
      <c r="O54" s="522"/>
      <c r="P54" s="890"/>
      <c r="Q54" s="890"/>
      <c r="R54" s="890"/>
      <c r="S54" s="890"/>
      <c r="T54" s="890"/>
      <c r="U54" s="890"/>
    </row>
    <row r="55" spans="1:21" x14ac:dyDescent="0.2">
      <c r="A55" s="733" t="s">
        <v>556</v>
      </c>
      <c r="B55" s="734"/>
      <c r="C55" s="22"/>
      <c r="D55" s="117"/>
      <c r="E55" s="117"/>
      <c r="F55" s="117"/>
      <c r="G55" s="117"/>
      <c r="H55" s="136"/>
      <c r="I55" s="735">
        <v>10</v>
      </c>
      <c r="J55" s="736"/>
      <c r="K55" s="736"/>
      <c r="L55" s="736"/>
      <c r="M55" s="736"/>
      <c r="N55" s="737"/>
      <c r="O55" s="499"/>
      <c r="P55" s="890"/>
      <c r="Q55" s="890"/>
      <c r="R55" s="890"/>
      <c r="S55" s="890"/>
      <c r="T55" s="890"/>
      <c r="U55" s="890"/>
    </row>
    <row r="56" spans="1:21" x14ac:dyDescent="0.2">
      <c r="A56" s="891" t="s">
        <v>540</v>
      </c>
      <c r="B56" s="892"/>
      <c r="C56" s="468">
        <f t="array" ref="C56">SUMPRODUCT(--(C44:C45="x"),--($N44:$N45="K(5)"))</f>
        <v>0</v>
      </c>
      <c r="D56" s="469">
        <f t="array" ref="D56">SUMPRODUCT(--(D44:D45="x"),--($N44:$N45="K(5)"))</f>
        <v>0</v>
      </c>
      <c r="E56" s="469">
        <f t="array" ref="E56">SUMPRODUCT(--(E44:E45="x"),--($N44:$N45="K(5)"))</f>
        <v>0</v>
      </c>
      <c r="F56" s="469">
        <f t="array" ref="F56">SUMPRODUCT(--(F44:F45="x"),--($N44:$N45="K(5)"))</f>
        <v>0</v>
      </c>
      <c r="G56" s="469">
        <f t="array" ref="G56">SUMPRODUCT(--(G44:G45="x"),--($N44:$N45="K(5)"))</f>
        <v>0</v>
      </c>
      <c r="H56" s="470">
        <f t="array" ref="H56">SUMPRODUCT(--(H44:H45="x"),--($N44:$N45="K(5)"))</f>
        <v>0</v>
      </c>
      <c r="I56" s="907"/>
      <c r="J56" s="908"/>
      <c r="K56" s="908"/>
      <c r="L56" s="908"/>
      <c r="M56" s="908"/>
      <c r="N56" s="909"/>
      <c r="O56" s="523"/>
      <c r="P56" s="890"/>
      <c r="Q56" s="890"/>
      <c r="R56" s="890"/>
      <c r="S56" s="890"/>
      <c r="T56" s="890"/>
      <c r="U56" s="890"/>
    </row>
    <row r="57" spans="1:21" x14ac:dyDescent="0.2">
      <c r="A57" s="904" t="s">
        <v>641</v>
      </c>
      <c r="B57" s="905"/>
      <c r="C57" s="905"/>
      <c r="D57" s="905"/>
      <c r="E57" s="905"/>
      <c r="F57" s="905"/>
      <c r="G57" s="905"/>
      <c r="H57" s="905"/>
      <c r="I57" s="905"/>
      <c r="J57" s="905"/>
      <c r="K57" s="905"/>
      <c r="L57" s="905"/>
      <c r="M57" s="905"/>
      <c r="N57" s="906"/>
      <c r="O57" s="521"/>
      <c r="P57" s="528"/>
      <c r="Q57" s="528"/>
      <c r="R57" s="528"/>
      <c r="S57" s="528"/>
      <c r="T57" s="528"/>
      <c r="U57" s="528"/>
    </row>
    <row r="58" spans="1:21" x14ac:dyDescent="0.2">
      <c r="A58" s="148" t="s">
        <v>367</v>
      </c>
      <c r="B58" s="370" t="s">
        <v>368</v>
      </c>
      <c r="C58" s="444"/>
      <c r="D58" s="438"/>
      <c r="E58" s="438"/>
      <c r="F58" s="438"/>
      <c r="G58" s="438" t="s">
        <v>533</v>
      </c>
      <c r="H58" s="462"/>
      <c r="I58" s="444"/>
      <c r="J58" s="438">
        <v>0</v>
      </c>
      <c r="K58" s="438"/>
      <c r="L58" s="439"/>
      <c r="M58" s="440">
        <v>0</v>
      </c>
      <c r="N58" s="18" t="s">
        <v>534</v>
      </c>
      <c r="O58" s="51"/>
      <c r="P58" s="443"/>
      <c r="Q58" s="600"/>
      <c r="R58" s="442"/>
      <c r="S58" s="443"/>
      <c r="T58" s="443"/>
      <c r="U58" s="599" t="s">
        <v>246</v>
      </c>
    </row>
    <row r="59" spans="1:21" x14ac:dyDescent="0.2">
      <c r="A59" s="782" t="s">
        <v>538</v>
      </c>
      <c r="B59" s="782"/>
      <c r="C59" s="204">
        <f>SUMIF(C57:C58,"=x",$I57:$I58)+SUMIF(C57:C58,"=x",$J57:$J58)+SUMIF(C57:C58,"=x",$K57:$K58)</f>
        <v>0</v>
      </c>
      <c r="D59" s="205">
        <f>SUMIF(D57:D58,"=x",$I57:$I58)+SUMIF(D57:D58,"=x",$J57:$J58)+SUMIF(D57:D58,"=x",$K57:$K58)</f>
        <v>0</v>
      </c>
      <c r="E59" s="205">
        <f>SUMIF(E57:E58,"=x",$I57:$I58)+SUMIF(E57:E58,"=x",$J57:$J58)+SUMIF(E57:E58,"=x",$K57:$K58)</f>
        <v>0</v>
      </c>
      <c r="F59" s="205">
        <f>SUMIF(F57:F58,"=x",$I57:$I58)+SUMIF(F57:F58,"=x",$J57:$J58)+SUMIF(F57:F58,"=x",$K57:$K58)</f>
        <v>0</v>
      </c>
      <c r="G59" s="205">
        <f>SUMIF(G57:G58,"=x",$I57:$I58)+SUMIF(G57:G58,"=x",$J57:$J58)+SUMIF(G57:G58,"=x",$K57:$K58)</f>
        <v>0</v>
      </c>
      <c r="H59" s="206"/>
      <c r="I59" s="783">
        <f>SUM(C59:H59)</f>
        <v>0</v>
      </c>
      <c r="J59" s="783"/>
      <c r="K59" s="783"/>
      <c r="L59" s="783"/>
      <c r="M59" s="783"/>
      <c r="N59" s="783"/>
      <c r="O59" s="602"/>
      <c r="P59" s="902"/>
      <c r="Q59" s="902"/>
      <c r="R59" s="902"/>
      <c r="S59" s="902"/>
      <c r="T59" s="902"/>
      <c r="U59" s="903"/>
    </row>
    <row r="60" spans="1:21" x14ac:dyDescent="0.2">
      <c r="A60" s="784" t="s">
        <v>539</v>
      </c>
      <c r="B60" s="784"/>
      <c r="C60" s="208">
        <f t="shared" ref="C60:H60" si="2">SUMIF(C57:C58,"=x",$M57:$M58)</f>
        <v>0</v>
      </c>
      <c r="D60" s="209">
        <f t="shared" si="2"/>
        <v>0</v>
      </c>
      <c r="E60" s="209">
        <f t="shared" si="2"/>
        <v>0</v>
      </c>
      <c r="F60" s="209">
        <f t="shared" si="2"/>
        <v>0</v>
      </c>
      <c r="G60" s="209">
        <f t="shared" si="2"/>
        <v>0</v>
      </c>
      <c r="H60" s="209">
        <f t="shared" si="2"/>
        <v>0</v>
      </c>
      <c r="I60" s="785">
        <f>SUM(C60:H60)</f>
        <v>0</v>
      </c>
      <c r="J60" s="785"/>
      <c r="K60" s="785"/>
      <c r="L60" s="785"/>
      <c r="M60" s="785"/>
      <c r="N60" s="785"/>
      <c r="O60" s="603"/>
      <c r="P60" s="902"/>
      <c r="Q60" s="902"/>
      <c r="R60" s="902"/>
      <c r="S60" s="902"/>
      <c r="T60" s="902"/>
      <c r="U60" s="903"/>
    </row>
    <row r="61" spans="1:21" x14ac:dyDescent="0.2">
      <c r="A61" s="904" t="s">
        <v>598</v>
      </c>
      <c r="B61" s="905"/>
      <c r="C61" s="905"/>
      <c r="D61" s="905"/>
      <c r="E61" s="905"/>
      <c r="F61" s="905"/>
      <c r="G61" s="905"/>
      <c r="H61" s="905"/>
      <c r="I61" s="905"/>
      <c r="J61" s="905"/>
      <c r="K61" s="905"/>
      <c r="L61" s="905"/>
      <c r="M61" s="905"/>
      <c r="N61" s="906"/>
      <c r="O61" s="521"/>
      <c r="P61" s="528"/>
      <c r="Q61" s="528"/>
      <c r="R61" s="528"/>
      <c r="S61" s="528"/>
      <c r="T61" s="528"/>
      <c r="U61" s="528"/>
    </row>
    <row r="62" spans="1:21" ht="12.75" customHeight="1" x14ac:dyDescent="0.2">
      <c r="A62" s="14" t="s">
        <v>661</v>
      </c>
      <c r="B62" s="371" t="s">
        <v>245</v>
      </c>
      <c r="C62" s="15"/>
      <c r="D62" s="48"/>
      <c r="E62" s="48"/>
      <c r="F62" s="48"/>
      <c r="G62" s="48"/>
      <c r="H62" s="16" t="s">
        <v>533</v>
      </c>
      <c r="I62" s="17"/>
      <c r="J62" s="49"/>
      <c r="K62" s="49"/>
      <c r="L62" s="50">
        <v>1</v>
      </c>
      <c r="M62" s="18">
        <v>10</v>
      </c>
      <c r="N62" s="18" t="s">
        <v>543</v>
      </c>
      <c r="O62" s="51"/>
      <c r="P62" s="195"/>
      <c r="Q62" s="352"/>
      <c r="R62" s="352"/>
      <c r="S62" s="195"/>
      <c r="T62" s="195"/>
      <c r="U62" s="158" t="s">
        <v>155</v>
      </c>
    </row>
    <row r="63" spans="1:21" x14ac:dyDescent="0.2">
      <c r="A63" s="897" t="s">
        <v>538</v>
      </c>
      <c r="B63" s="898"/>
      <c r="C63" s="465">
        <f>SUMIF(C44:C62,"=x",$I44:$I62)+SUMIF(C44:C62,"=x",$J44:$J62)+SUMIF(C44:C62,"=x",$K44:$K62)</f>
        <v>0</v>
      </c>
      <c r="D63" s="466">
        <f>SUMIF(D44:D62,"=x",$I44:$I62)+SUMIF(D44:D62,"=x",$J44:$J62)+SUMIF(D44:D62,"=x",$K44:$K62)</f>
        <v>0</v>
      </c>
      <c r="E63" s="466">
        <f>SUMIF(E44:E62,"=x",$I44:$I62)+SUMIF(E44:E62,"=x",$J44:$J62)+SUMIF(E44:E62,"=x",$K44:$K62)</f>
        <v>0</v>
      </c>
      <c r="F63" s="466"/>
      <c r="G63" s="466"/>
      <c r="H63" s="471">
        <v>1</v>
      </c>
      <c r="I63" s="899">
        <f>SUM(C63:H63)</f>
        <v>1</v>
      </c>
      <c r="J63" s="900"/>
      <c r="K63" s="900"/>
      <c r="L63" s="900"/>
      <c r="M63" s="900"/>
      <c r="N63" s="901"/>
      <c r="O63" s="524"/>
      <c r="P63" s="890"/>
      <c r="Q63" s="890"/>
      <c r="R63" s="890"/>
      <c r="S63" s="890"/>
      <c r="T63" s="890"/>
      <c r="U63" s="890"/>
    </row>
    <row r="64" spans="1:21" x14ac:dyDescent="0.2">
      <c r="A64" s="733" t="s">
        <v>539</v>
      </c>
      <c r="B64" s="734"/>
      <c r="C64" s="22">
        <f>SUMIF(C44:C62,"=x",$M44:$M62)</f>
        <v>0</v>
      </c>
      <c r="D64" s="117">
        <f>SUMIF(D44:D62,"=x",$M44:$M62)</f>
        <v>0</v>
      </c>
      <c r="E64" s="117">
        <f>SUMIF(E44:E62,"=x",$M44:$M62)</f>
        <v>0</v>
      </c>
      <c r="F64" s="117"/>
      <c r="G64" s="117"/>
      <c r="H64" s="136">
        <v>10</v>
      </c>
      <c r="I64" s="735">
        <f>SUM(C64:H64)</f>
        <v>10</v>
      </c>
      <c r="J64" s="762"/>
      <c r="K64" s="762"/>
      <c r="L64" s="762"/>
      <c r="M64" s="762"/>
      <c r="N64" s="763"/>
      <c r="O64" s="137"/>
      <c r="P64" s="890"/>
      <c r="Q64" s="890"/>
      <c r="R64" s="890"/>
      <c r="S64" s="890"/>
      <c r="T64" s="890"/>
      <c r="U64" s="890"/>
    </row>
    <row r="65" spans="1:21" x14ac:dyDescent="0.2">
      <c r="A65" s="891" t="s">
        <v>540</v>
      </c>
      <c r="B65" s="892"/>
      <c r="C65" s="472">
        <f t="array" ref="C65">SUMPRODUCT(--(C44:C62="x"),--($N44:$N62="K(5)"))</f>
        <v>0</v>
      </c>
      <c r="D65" s="473">
        <f t="array" ref="D65">SUMPRODUCT(--(D44:D62="x"),--($N44:$N62="K(5)"))</f>
        <v>0</v>
      </c>
      <c r="E65" s="473">
        <f t="array" ref="E65">SUMPRODUCT(--(E44:E62="x"),--($N44:$N62="K(5)"))</f>
        <v>0</v>
      </c>
      <c r="F65" s="473">
        <f t="array" ref="F65">SUMPRODUCT(--(F44:F62="x"),--($N44:$N62="K(5)"))</f>
        <v>0</v>
      </c>
      <c r="G65" s="473">
        <f t="array" ref="G65">SUMPRODUCT(--(G44:G62="x"),--($N44:$N62="K(5)"))</f>
        <v>0</v>
      </c>
      <c r="H65" s="474">
        <f t="array" ref="H65">SUMPRODUCT(--(H44:H62="x"),--($N44:$N62="K(5)"))</f>
        <v>0</v>
      </c>
      <c r="I65" s="893">
        <f>SUM(C65:H65)</f>
        <v>0</v>
      </c>
      <c r="J65" s="894"/>
      <c r="K65" s="894"/>
      <c r="L65" s="894"/>
      <c r="M65" s="894"/>
      <c r="N65" s="895"/>
      <c r="O65" s="525"/>
      <c r="P65" s="890"/>
      <c r="Q65" s="890"/>
      <c r="R65" s="890"/>
      <c r="S65" s="890"/>
      <c r="T65" s="890"/>
      <c r="U65" s="890"/>
    </row>
    <row r="66" spans="1:21" x14ac:dyDescent="0.2">
      <c r="A66" s="752" t="s">
        <v>574</v>
      </c>
      <c r="B66" s="753"/>
      <c r="C66" s="754"/>
      <c r="D66" s="755"/>
      <c r="E66" s="755"/>
      <c r="F66" s="755"/>
      <c r="G66" s="755"/>
      <c r="H66" s="756"/>
      <c r="I66" s="754"/>
      <c r="J66" s="755"/>
      <c r="K66" s="755"/>
      <c r="L66" s="755"/>
      <c r="M66" s="755"/>
      <c r="N66" s="756"/>
      <c r="O66" s="99"/>
      <c r="P66" s="896"/>
      <c r="Q66" s="896"/>
      <c r="R66" s="896"/>
      <c r="S66" s="896"/>
      <c r="T66" s="896"/>
      <c r="U66" s="896"/>
    </row>
    <row r="67" spans="1:21" x14ac:dyDescent="0.2">
      <c r="A67" s="897" t="s">
        <v>538</v>
      </c>
      <c r="B67" s="898"/>
      <c r="C67" s="466">
        <f t="shared" ref="C67:H67" si="3">SUMIF($A1:$A66,$A67,C1:C66)</f>
        <v>0</v>
      </c>
      <c r="D67" s="466">
        <f t="shared" si="3"/>
        <v>13</v>
      </c>
      <c r="E67" s="466">
        <f t="shared" si="3"/>
        <v>16</v>
      </c>
      <c r="F67" s="466">
        <f t="shared" si="3"/>
        <v>15</v>
      </c>
      <c r="G67" s="466">
        <f t="shared" si="3"/>
        <v>10</v>
      </c>
      <c r="H67" s="466">
        <f t="shared" si="3"/>
        <v>6</v>
      </c>
      <c r="I67" s="899">
        <f>I41+I54+I59+I63</f>
        <v>68</v>
      </c>
      <c r="J67" s="900"/>
      <c r="K67" s="900"/>
      <c r="L67" s="900"/>
      <c r="M67" s="900"/>
      <c r="N67" s="901"/>
      <c r="O67" s="524"/>
      <c r="P67" s="890"/>
      <c r="Q67" s="890"/>
      <c r="R67" s="890"/>
      <c r="S67" s="890"/>
      <c r="T67" s="890"/>
      <c r="U67" s="890"/>
    </row>
    <row r="68" spans="1:21" x14ac:dyDescent="0.2">
      <c r="A68" s="885" t="s">
        <v>539</v>
      </c>
      <c r="B68" s="886"/>
      <c r="C68" s="117">
        <f t="shared" ref="C68:H69" si="4">SUMIF($A5:$A67,$A68,C5:C67)</f>
        <v>0</v>
      </c>
      <c r="D68" s="117">
        <f t="shared" si="4"/>
        <v>18</v>
      </c>
      <c r="E68" s="117">
        <f t="shared" si="4"/>
        <v>23</v>
      </c>
      <c r="F68" s="117">
        <f t="shared" si="4"/>
        <v>20</v>
      </c>
      <c r="G68" s="117">
        <f t="shared" si="4"/>
        <v>13</v>
      </c>
      <c r="H68" s="117">
        <f t="shared" si="4"/>
        <v>16</v>
      </c>
      <c r="I68" s="887">
        <f>I42+I55+I64</f>
        <v>100</v>
      </c>
      <c r="J68" s="888"/>
      <c r="K68" s="888"/>
      <c r="L68" s="888"/>
      <c r="M68" s="888"/>
      <c r="N68" s="889"/>
      <c r="O68" s="526"/>
      <c r="P68" s="890"/>
      <c r="Q68" s="890"/>
      <c r="R68" s="890"/>
      <c r="S68" s="890"/>
      <c r="T68" s="890"/>
      <c r="U68" s="890"/>
    </row>
    <row r="69" spans="1:21" x14ac:dyDescent="0.2">
      <c r="A69" s="891" t="s">
        <v>540</v>
      </c>
      <c r="B69" s="892"/>
      <c r="C69" s="473">
        <f t="shared" si="4"/>
        <v>0</v>
      </c>
      <c r="D69" s="473">
        <f t="shared" si="4"/>
        <v>3</v>
      </c>
      <c r="E69" s="473">
        <f t="shared" si="4"/>
        <v>4</v>
      </c>
      <c r="F69" s="473">
        <f t="shared" si="4"/>
        <v>2</v>
      </c>
      <c r="G69" s="473">
        <f t="shared" si="4"/>
        <v>3</v>
      </c>
      <c r="H69" s="473">
        <f t="shared" si="4"/>
        <v>1</v>
      </c>
      <c r="I69" s="893">
        <f>SUM(C69:H69)</f>
        <v>13</v>
      </c>
      <c r="J69" s="894"/>
      <c r="K69" s="894"/>
      <c r="L69" s="894"/>
      <c r="M69" s="894"/>
      <c r="N69" s="895"/>
      <c r="O69" s="525"/>
      <c r="P69" s="890"/>
      <c r="Q69" s="890"/>
      <c r="R69" s="890"/>
      <c r="S69" s="890"/>
      <c r="T69" s="890"/>
      <c r="U69" s="890"/>
    </row>
    <row r="70" spans="1:21" x14ac:dyDescent="0.2">
      <c r="A70" s="4"/>
      <c r="B70" s="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6"/>
      <c r="O70" s="6"/>
      <c r="P70" s="5"/>
      <c r="Q70" s="5"/>
      <c r="R70" s="5"/>
      <c r="S70" s="5"/>
      <c r="T70" s="5"/>
      <c r="U70" s="5"/>
    </row>
    <row r="71" spans="1:21" x14ac:dyDescent="0.2">
      <c r="A71" s="121" t="s">
        <v>667</v>
      </c>
      <c r="B71" s="6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6"/>
      <c r="O71" s="6"/>
      <c r="P71" s="5"/>
      <c r="Q71" s="5"/>
      <c r="R71" s="5"/>
      <c r="S71" s="5"/>
      <c r="T71" s="5"/>
      <c r="U71" s="5"/>
    </row>
    <row r="72" spans="1:21" x14ac:dyDescent="0.2">
      <c r="A72" s="12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6"/>
      <c r="O72" s="6"/>
      <c r="P72" s="5"/>
      <c r="Q72" s="5"/>
      <c r="R72" s="5"/>
      <c r="S72" s="5"/>
      <c r="T72" s="5"/>
      <c r="U72" s="5"/>
    </row>
    <row r="73" spans="1:21" s="12" customFormat="1" x14ac:dyDescent="0.2">
      <c r="A73" s="118" t="s">
        <v>575</v>
      </c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6"/>
      <c r="O73" s="6"/>
      <c r="P73" s="4"/>
      <c r="Q73" s="5"/>
      <c r="R73" s="5"/>
      <c r="S73" s="4"/>
      <c r="T73" s="4"/>
      <c r="U73" s="5"/>
    </row>
    <row r="74" spans="1:21" s="12" customFormat="1" x14ac:dyDescent="0.2">
      <c r="A74" s="5" t="s">
        <v>576</v>
      </c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6"/>
      <c r="O74" s="6"/>
      <c r="P74" s="4"/>
      <c r="Q74" s="5"/>
      <c r="R74" s="5"/>
      <c r="S74" s="4"/>
      <c r="T74" s="4"/>
      <c r="U74" s="5"/>
    </row>
    <row r="75" spans="1:21" s="12" customFormat="1" x14ac:dyDescent="0.2">
      <c r="A75" s="5" t="s">
        <v>577</v>
      </c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6"/>
      <c r="O75" s="6"/>
      <c r="P75" s="4"/>
      <c r="Q75" s="5"/>
      <c r="R75" s="5"/>
      <c r="S75" s="4"/>
      <c r="T75" s="4"/>
      <c r="U75" s="5"/>
    </row>
    <row r="76" spans="1:21" s="12" customFormat="1" x14ac:dyDescent="0.2">
      <c r="A76" s="5" t="s">
        <v>578</v>
      </c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6"/>
      <c r="O76" s="6"/>
      <c r="P76" s="4"/>
      <c r="Q76" s="5"/>
      <c r="R76" s="5"/>
      <c r="S76" s="4"/>
      <c r="T76" s="4"/>
      <c r="U76" s="5"/>
    </row>
    <row r="77" spans="1:21" s="12" customFormat="1" x14ac:dyDescent="0.2">
      <c r="A77" s="5" t="s">
        <v>579</v>
      </c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6"/>
      <c r="O77" s="6"/>
      <c r="P77" s="4"/>
      <c r="Q77" s="5"/>
      <c r="R77" s="5"/>
      <c r="S77" s="4"/>
      <c r="T77" s="4"/>
      <c r="U77" s="5"/>
    </row>
    <row r="78" spans="1:21" s="12" customFormat="1" x14ac:dyDescent="0.2">
      <c r="A78" s="4"/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6"/>
      <c r="O78" s="6"/>
      <c r="P78" s="4"/>
      <c r="Q78" s="5"/>
      <c r="R78" s="5"/>
      <c r="S78" s="4"/>
      <c r="T78" s="4"/>
      <c r="U78" s="5"/>
    </row>
    <row r="79" spans="1:21" s="12" customFormat="1" x14ac:dyDescent="0.2">
      <c r="A79" s="118" t="s">
        <v>580</v>
      </c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6"/>
      <c r="O79" s="6"/>
      <c r="P79" s="4"/>
      <c r="Q79" s="5"/>
      <c r="R79" s="5"/>
      <c r="S79" s="4"/>
      <c r="T79" s="4"/>
      <c r="U79" s="5"/>
    </row>
    <row r="80" spans="1:21" s="12" customFormat="1" x14ac:dyDescent="0.2">
      <c r="A80" s="119" t="s">
        <v>581</v>
      </c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6"/>
      <c r="O80" s="6"/>
      <c r="P80" s="4"/>
      <c r="Q80" s="5"/>
      <c r="R80" s="5"/>
      <c r="S80" s="4"/>
      <c r="T80" s="4"/>
      <c r="U80" s="5"/>
    </row>
    <row r="81" spans="1:21" s="12" customFormat="1" ht="12.75" customHeight="1" x14ac:dyDescent="0.2">
      <c r="A81" s="120" t="s">
        <v>582</v>
      </c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6"/>
      <c r="O81" s="6"/>
      <c r="P81" s="4"/>
      <c r="Q81" s="5"/>
      <c r="R81" s="5"/>
      <c r="S81" s="4"/>
      <c r="T81" s="4"/>
      <c r="U81" s="5"/>
    </row>
  </sheetData>
  <mergeCells count="66">
    <mergeCell ref="A1:Q1"/>
    <mergeCell ref="O5:Q6"/>
    <mergeCell ref="R5:T6"/>
    <mergeCell ref="U5:U6"/>
    <mergeCell ref="A7:B7"/>
    <mergeCell ref="C7:H7"/>
    <mergeCell ref="I7:N7"/>
    <mergeCell ref="A5:A6"/>
    <mergeCell ref="B5:B6"/>
    <mergeCell ref="C5:H5"/>
    <mergeCell ref="I5:L5"/>
    <mergeCell ref="M5:M6"/>
    <mergeCell ref="N5:N6"/>
    <mergeCell ref="A8:B8"/>
    <mergeCell ref="C8:H8"/>
    <mergeCell ref="I8:N8"/>
    <mergeCell ref="A41:B41"/>
    <mergeCell ref="I41:N41"/>
    <mergeCell ref="P41:U41"/>
    <mergeCell ref="A55:B55"/>
    <mergeCell ref="I55:N55"/>
    <mergeCell ref="P55:U55"/>
    <mergeCell ref="A42:B42"/>
    <mergeCell ref="I42:N42"/>
    <mergeCell ref="P42:U42"/>
    <mergeCell ref="A43:B43"/>
    <mergeCell ref="I43:N43"/>
    <mergeCell ref="P43:U43"/>
    <mergeCell ref="A44:N44"/>
    <mergeCell ref="A45:N45"/>
    <mergeCell ref="A54:B54"/>
    <mergeCell ref="I54:N54"/>
    <mergeCell ref="P54:U54"/>
    <mergeCell ref="A56:B56"/>
    <mergeCell ref="I56:N56"/>
    <mergeCell ref="P56:U56"/>
    <mergeCell ref="A57:N57"/>
    <mergeCell ref="A59:B59"/>
    <mergeCell ref="I59:N59"/>
    <mergeCell ref="P59:U59"/>
    <mergeCell ref="A60:B60"/>
    <mergeCell ref="I60:N60"/>
    <mergeCell ref="P60:U60"/>
    <mergeCell ref="A61:N61"/>
    <mergeCell ref="A63:B63"/>
    <mergeCell ref="I63:N63"/>
    <mergeCell ref="P63:U63"/>
    <mergeCell ref="A64:B64"/>
    <mergeCell ref="I64:N64"/>
    <mergeCell ref="P64:U64"/>
    <mergeCell ref="A65:B65"/>
    <mergeCell ref="I65:N65"/>
    <mergeCell ref="P65:U65"/>
    <mergeCell ref="A66:B66"/>
    <mergeCell ref="C66:H66"/>
    <mergeCell ref="I66:N66"/>
    <mergeCell ref="P66:U66"/>
    <mergeCell ref="A67:B67"/>
    <mergeCell ref="I67:N67"/>
    <mergeCell ref="P67:U67"/>
    <mergeCell ref="A68:B68"/>
    <mergeCell ref="I68:N68"/>
    <mergeCell ref="P68:U68"/>
    <mergeCell ref="A69:B69"/>
    <mergeCell ref="I69:N69"/>
    <mergeCell ref="P69:U69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91"/>
  <sheetViews>
    <sheetView workbookViewId="0">
      <selection sqref="A1:P1"/>
    </sheetView>
  </sheetViews>
  <sheetFormatPr defaultRowHeight="12.75" x14ac:dyDescent="0.2"/>
  <cols>
    <col min="1" max="1" width="19.140625" style="9" customWidth="1"/>
    <col min="2" max="2" width="53.42578125" style="9" customWidth="1"/>
    <col min="3" max="13" width="4.28515625" style="9" customWidth="1"/>
    <col min="14" max="14" width="6.85546875" style="9" customWidth="1"/>
    <col min="15" max="15" width="4.28515625" style="9" customWidth="1"/>
    <col min="16" max="16" width="18.7109375" style="9" customWidth="1"/>
    <col min="17" max="17" width="30.7109375" style="9" customWidth="1"/>
    <col min="18" max="18" width="4.5703125" style="9" customWidth="1"/>
    <col min="19" max="19" width="15.85546875" style="9" bestFit="1" customWidth="1"/>
    <col min="20" max="20" width="33.140625" style="9" customWidth="1"/>
    <col min="21" max="21" width="24.5703125" style="9" customWidth="1"/>
    <col min="22" max="254" width="9.140625" style="9"/>
    <col min="255" max="255" width="19.140625" style="9" customWidth="1"/>
    <col min="256" max="256" width="53.42578125" style="9" customWidth="1"/>
    <col min="257" max="267" width="4.28515625" style="9" customWidth="1"/>
    <col min="268" max="268" width="6.140625" style="9" customWidth="1"/>
    <col min="269" max="269" width="4.28515625" style="9" customWidth="1"/>
    <col min="270" max="270" width="18.140625" style="9" bestFit="1" customWidth="1"/>
    <col min="271" max="271" width="40.28515625" style="9" bestFit="1" customWidth="1"/>
    <col min="272" max="272" width="4.5703125" style="9" customWidth="1"/>
    <col min="273" max="273" width="15.85546875" style="9" bestFit="1" customWidth="1"/>
    <col min="274" max="274" width="32.28515625" style="9" customWidth="1"/>
    <col min="275" max="276" width="9.140625" style="9"/>
    <col min="277" max="277" width="24.5703125" style="9" customWidth="1"/>
    <col min="278" max="510" width="9.140625" style="9"/>
    <col min="511" max="511" width="19.140625" style="9" customWidth="1"/>
    <col min="512" max="512" width="53.42578125" style="9" customWidth="1"/>
    <col min="513" max="523" width="4.28515625" style="9" customWidth="1"/>
    <col min="524" max="524" width="6.140625" style="9" customWidth="1"/>
    <col min="525" max="525" width="4.28515625" style="9" customWidth="1"/>
    <col min="526" max="526" width="18.140625" style="9" bestFit="1" customWidth="1"/>
    <col min="527" max="527" width="40.28515625" style="9" bestFit="1" customWidth="1"/>
    <col min="528" max="528" width="4.5703125" style="9" customWidth="1"/>
    <col min="529" max="529" width="15.85546875" style="9" bestFit="1" customWidth="1"/>
    <col min="530" max="530" width="32.28515625" style="9" customWidth="1"/>
    <col min="531" max="532" width="9.140625" style="9"/>
    <col min="533" max="533" width="24.5703125" style="9" customWidth="1"/>
    <col min="534" max="766" width="9.140625" style="9"/>
    <col min="767" max="767" width="19.140625" style="9" customWidth="1"/>
    <col min="768" max="768" width="53.42578125" style="9" customWidth="1"/>
    <col min="769" max="779" width="4.28515625" style="9" customWidth="1"/>
    <col min="780" max="780" width="6.140625" style="9" customWidth="1"/>
    <col min="781" max="781" width="4.28515625" style="9" customWidth="1"/>
    <col min="782" max="782" width="18.140625" style="9" bestFit="1" customWidth="1"/>
    <col min="783" max="783" width="40.28515625" style="9" bestFit="1" customWidth="1"/>
    <col min="784" max="784" width="4.5703125" style="9" customWidth="1"/>
    <col min="785" max="785" width="15.85546875" style="9" bestFit="1" customWidth="1"/>
    <col min="786" max="786" width="32.28515625" style="9" customWidth="1"/>
    <col min="787" max="788" width="9.140625" style="9"/>
    <col min="789" max="789" width="24.5703125" style="9" customWidth="1"/>
    <col min="790" max="1022" width="9.140625" style="9"/>
    <col min="1023" max="1023" width="19.140625" style="9" customWidth="1"/>
    <col min="1024" max="1024" width="53.42578125" style="9" customWidth="1"/>
    <col min="1025" max="1035" width="4.28515625" style="9" customWidth="1"/>
    <col min="1036" max="1036" width="6.140625" style="9" customWidth="1"/>
    <col min="1037" max="1037" width="4.28515625" style="9" customWidth="1"/>
    <col min="1038" max="1038" width="18.140625" style="9" bestFit="1" customWidth="1"/>
    <col min="1039" max="1039" width="40.28515625" style="9" bestFit="1" customWidth="1"/>
    <col min="1040" max="1040" width="4.5703125" style="9" customWidth="1"/>
    <col min="1041" max="1041" width="15.85546875" style="9" bestFit="1" customWidth="1"/>
    <col min="1042" max="1042" width="32.28515625" style="9" customWidth="1"/>
    <col min="1043" max="1044" width="9.140625" style="9"/>
    <col min="1045" max="1045" width="24.5703125" style="9" customWidth="1"/>
    <col min="1046" max="1278" width="9.140625" style="9"/>
    <col min="1279" max="1279" width="19.140625" style="9" customWidth="1"/>
    <col min="1280" max="1280" width="53.42578125" style="9" customWidth="1"/>
    <col min="1281" max="1291" width="4.28515625" style="9" customWidth="1"/>
    <col min="1292" max="1292" width="6.140625" style="9" customWidth="1"/>
    <col min="1293" max="1293" width="4.28515625" style="9" customWidth="1"/>
    <col min="1294" max="1294" width="18.140625" style="9" bestFit="1" customWidth="1"/>
    <col min="1295" max="1295" width="40.28515625" style="9" bestFit="1" customWidth="1"/>
    <col min="1296" max="1296" width="4.5703125" style="9" customWidth="1"/>
    <col min="1297" max="1297" width="15.85546875" style="9" bestFit="1" customWidth="1"/>
    <col min="1298" max="1298" width="32.28515625" style="9" customWidth="1"/>
    <col min="1299" max="1300" width="9.140625" style="9"/>
    <col min="1301" max="1301" width="24.5703125" style="9" customWidth="1"/>
    <col min="1302" max="1534" width="9.140625" style="9"/>
    <col min="1535" max="1535" width="19.140625" style="9" customWidth="1"/>
    <col min="1536" max="1536" width="53.42578125" style="9" customWidth="1"/>
    <col min="1537" max="1547" width="4.28515625" style="9" customWidth="1"/>
    <col min="1548" max="1548" width="6.140625" style="9" customWidth="1"/>
    <col min="1549" max="1549" width="4.28515625" style="9" customWidth="1"/>
    <col min="1550" max="1550" width="18.140625" style="9" bestFit="1" customWidth="1"/>
    <col min="1551" max="1551" width="40.28515625" style="9" bestFit="1" customWidth="1"/>
    <col min="1552" max="1552" width="4.5703125" style="9" customWidth="1"/>
    <col min="1553" max="1553" width="15.85546875" style="9" bestFit="1" customWidth="1"/>
    <col min="1554" max="1554" width="32.28515625" style="9" customWidth="1"/>
    <col min="1555" max="1556" width="9.140625" style="9"/>
    <col min="1557" max="1557" width="24.5703125" style="9" customWidth="1"/>
    <col min="1558" max="1790" width="9.140625" style="9"/>
    <col min="1791" max="1791" width="19.140625" style="9" customWidth="1"/>
    <col min="1792" max="1792" width="53.42578125" style="9" customWidth="1"/>
    <col min="1793" max="1803" width="4.28515625" style="9" customWidth="1"/>
    <col min="1804" max="1804" width="6.140625" style="9" customWidth="1"/>
    <col min="1805" max="1805" width="4.28515625" style="9" customWidth="1"/>
    <col min="1806" max="1806" width="18.140625" style="9" bestFit="1" customWidth="1"/>
    <col min="1807" max="1807" width="40.28515625" style="9" bestFit="1" customWidth="1"/>
    <col min="1808" max="1808" width="4.5703125" style="9" customWidth="1"/>
    <col min="1809" max="1809" width="15.85546875" style="9" bestFit="1" customWidth="1"/>
    <col min="1810" max="1810" width="32.28515625" style="9" customWidth="1"/>
    <col min="1811" max="1812" width="9.140625" style="9"/>
    <col min="1813" max="1813" width="24.5703125" style="9" customWidth="1"/>
    <col min="1814" max="2046" width="9.140625" style="9"/>
    <col min="2047" max="2047" width="19.140625" style="9" customWidth="1"/>
    <col min="2048" max="2048" width="53.42578125" style="9" customWidth="1"/>
    <col min="2049" max="2059" width="4.28515625" style="9" customWidth="1"/>
    <col min="2060" max="2060" width="6.140625" style="9" customWidth="1"/>
    <col min="2061" max="2061" width="4.28515625" style="9" customWidth="1"/>
    <col min="2062" max="2062" width="18.140625" style="9" bestFit="1" customWidth="1"/>
    <col min="2063" max="2063" width="40.28515625" style="9" bestFit="1" customWidth="1"/>
    <col min="2064" max="2064" width="4.5703125" style="9" customWidth="1"/>
    <col min="2065" max="2065" width="15.85546875" style="9" bestFit="1" customWidth="1"/>
    <col min="2066" max="2066" width="32.28515625" style="9" customWidth="1"/>
    <col min="2067" max="2068" width="9.140625" style="9"/>
    <col min="2069" max="2069" width="24.5703125" style="9" customWidth="1"/>
    <col min="2070" max="2302" width="9.140625" style="9"/>
    <col min="2303" max="2303" width="19.140625" style="9" customWidth="1"/>
    <col min="2304" max="2304" width="53.42578125" style="9" customWidth="1"/>
    <col min="2305" max="2315" width="4.28515625" style="9" customWidth="1"/>
    <col min="2316" max="2316" width="6.140625" style="9" customWidth="1"/>
    <col min="2317" max="2317" width="4.28515625" style="9" customWidth="1"/>
    <col min="2318" max="2318" width="18.140625" style="9" bestFit="1" customWidth="1"/>
    <col min="2319" max="2319" width="40.28515625" style="9" bestFit="1" customWidth="1"/>
    <col min="2320" max="2320" width="4.5703125" style="9" customWidth="1"/>
    <col min="2321" max="2321" width="15.85546875" style="9" bestFit="1" customWidth="1"/>
    <col min="2322" max="2322" width="32.28515625" style="9" customWidth="1"/>
    <col min="2323" max="2324" width="9.140625" style="9"/>
    <col min="2325" max="2325" width="24.5703125" style="9" customWidth="1"/>
    <col min="2326" max="2558" width="9.140625" style="9"/>
    <col min="2559" max="2559" width="19.140625" style="9" customWidth="1"/>
    <col min="2560" max="2560" width="53.42578125" style="9" customWidth="1"/>
    <col min="2561" max="2571" width="4.28515625" style="9" customWidth="1"/>
    <col min="2572" max="2572" width="6.140625" style="9" customWidth="1"/>
    <col min="2573" max="2573" width="4.28515625" style="9" customWidth="1"/>
    <col min="2574" max="2574" width="18.140625" style="9" bestFit="1" customWidth="1"/>
    <col min="2575" max="2575" width="40.28515625" style="9" bestFit="1" customWidth="1"/>
    <col min="2576" max="2576" width="4.5703125" style="9" customWidth="1"/>
    <col min="2577" max="2577" width="15.85546875" style="9" bestFit="1" customWidth="1"/>
    <col min="2578" max="2578" width="32.28515625" style="9" customWidth="1"/>
    <col min="2579" max="2580" width="9.140625" style="9"/>
    <col min="2581" max="2581" width="24.5703125" style="9" customWidth="1"/>
    <col min="2582" max="2814" width="9.140625" style="9"/>
    <col min="2815" max="2815" width="19.140625" style="9" customWidth="1"/>
    <col min="2816" max="2816" width="53.42578125" style="9" customWidth="1"/>
    <col min="2817" max="2827" width="4.28515625" style="9" customWidth="1"/>
    <col min="2828" max="2828" width="6.140625" style="9" customWidth="1"/>
    <col min="2829" max="2829" width="4.28515625" style="9" customWidth="1"/>
    <col min="2830" max="2830" width="18.140625" style="9" bestFit="1" customWidth="1"/>
    <col min="2831" max="2831" width="40.28515625" style="9" bestFit="1" customWidth="1"/>
    <col min="2832" max="2832" width="4.5703125" style="9" customWidth="1"/>
    <col min="2833" max="2833" width="15.85546875" style="9" bestFit="1" customWidth="1"/>
    <col min="2834" max="2834" width="32.28515625" style="9" customWidth="1"/>
    <col min="2835" max="2836" width="9.140625" style="9"/>
    <col min="2837" max="2837" width="24.5703125" style="9" customWidth="1"/>
    <col min="2838" max="3070" width="9.140625" style="9"/>
    <col min="3071" max="3071" width="19.140625" style="9" customWidth="1"/>
    <col min="3072" max="3072" width="53.42578125" style="9" customWidth="1"/>
    <col min="3073" max="3083" width="4.28515625" style="9" customWidth="1"/>
    <col min="3084" max="3084" width="6.140625" style="9" customWidth="1"/>
    <col min="3085" max="3085" width="4.28515625" style="9" customWidth="1"/>
    <col min="3086" max="3086" width="18.140625" style="9" bestFit="1" customWidth="1"/>
    <col min="3087" max="3087" width="40.28515625" style="9" bestFit="1" customWidth="1"/>
    <col min="3088" max="3088" width="4.5703125" style="9" customWidth="1"/>
    <col min="3089" max="3089" width="15.85546875" style="9" bestFit="1" customWidth="1"/>
    <col min="3090" max="3090" width="32.28515625" style="9" customWidth="1"/>
    <col min="3091" max="3092" width="9.140625" style="9"/>
    <col min="3093" max="3093" width="24.5703125" style="9" customWidth="1"/>
    <col min="3094" max="3326" width="9.140625" style="9"/>
    <col min="3327" max="3327" width="19.140625" style="9" customWidth="1"/>
    <col min="3328" max="3328" width="53.42578125" style="9" customWidth="1"/>
    <col min="3329" max="3339" width="4.28515625" style="9" customWidth="1"/>
    <col min="3340" max="3340" width="6.140625" style="9" customWidth="1"/>
    <col min="3341" max="3341" width="4.28515625" style="9" customWidth="1"/>
    <col min="3342" max="3342" width="18.140625" style="9" bestFit="1" customWidth="1"/>
    <col min="3343" max="3343" width="40.28515625" style="9" bestFit="1" customWidth="1"/>
    <col min="3344" max="3344" width="4.5703125" style="9" customWidth="1"/>
    <col min="3345" max="3345" width="15.85546875" style="9" bestFit="1" customWidth="1"/>
    <col min="3346" max="3346" width="32.28515625" style="9" customWidth="1"/>
    <col min="3347" max="3348" width="9.140625" style="9"/>
    <col min="3349" max="3349" width="24.5703125" style="9" customWidth="1"/>
    <col min="3350" max="3582" width="9.140625" style="9"/>
    <col min="3583" max="3583" width="19.140625" style="9" customWidth="1"/>
    <col min="3584" max="3584" width="53.42578125" style="9" customWidth="1"/>
    <col min="3585" max="3595" width="4.28515625" style="9" customWidth="1"/>
    <col min="3596" max="3596" width="6.140625" style="9" customWidth="1"/>
    <col min="3597" max="3597" width="4.28515625" style="9" customWidth="1"/>
    <col min="3598" max="3598" width="18.140625" style="9" bestFit="1" customWidth="1"/>
    <col min="3599" max="3599" width="40.28515625" style="9" bestFit="1" customWidth="1"/>
    <col min="3600" max="3600" width="4.5703125" style="9" customWidth="1"/>
    <col min="3601" max="3601" width="15.85546875" style="9" bestFit="1" customWidth="1"/>
    <col min="3602" max="3602" width="32.28515625" style="9" customWidth="1"/>
    <col min="3603" max="3604" width="9.140625" style="9"/>
    <col min="3605" max="3605" width="24.5703125" style="9" customWidth="1"/>
    <col min="3606" max="3838" width="9.140625" style="9"/>
    <col min="3839" max="3839" width="19.140625" style="9" customWidth="1"/>
    <col min="3840" max="3840" width="53.42578125" style="9" customWidth="1"/>
    <col min="3841" max="3851" width="4.28515625" style="9" customWidth="1"/>
    <col min="3852" max="3852" width="6.140625" style="9" customWidth="1"/>
    <col min="3853" max="3853" width="4.28515625" style="9" customWidth="1"/>
    <col min="3854" max="3854" width="18.140625" style="9" bestFit="1" customWidth="1"/>
    <col min="3855" max="3855" width="40.28515625" style="9" bestFit="1" customWidth="1"/>
    <col min="3856" max="3856" width="4.5703125" style="9" customWidth="1"/>
    <col min="3857" max="3857" width="15.85546875" style="9" bestFit="1" customWidth="1"/>
    <col min="3858" max="3858" width="32.28515625" style="9" customWidth="1"/>
    <col min="3859" max="3860" width="9.140625" style="9"/>
    <col min="3861" max="3861" width="24.5703125" style="9" customWidth="1"/>
    <col min="3862" max="4094" width="9.140625" style="9"/>
    <col min="4095" max="4095" width="19.140625" style="9" customWidth="1"/>
    <col min="4096" max="4096" width="53.42578125" style="9" customWidth="1"/>
    <col min="4097" max="4107" width="4.28515625" style="9" customWidth="1"/>
    <col min="4108" max="4108" width="6.140625" style="9" customWidth="1"/>
    <col min="4109" max="4109" width="4.28515625" style="9" customWidth="1"/>
    <col min="4110" max="4110" width="18.140625" style="9" bestFit="1" customWidth="1"/>
    <col min="4111" max="4111" width="40.28515625" style="9" bestFit="1" customWidth="1"/>
    <col min="4112" max="4112" width="4.5703125" style="9" customWidth="1"/>
    <col min="4113" max="4113" width="15.85546875" style="9" bestFit="1" customWidth="1"/>
    <col min="4114" max="4114" width="32.28515625" style="9" customWidth="1"/>
    <col min="4115" max="4116" width="9.140625" style="9"/>
    <col min="4117" max="4117" width="24.5703125" style="9" customWidth="1"/>
    <col min="4118" max="4350" width="9.140625" style="9"/>
    <col min="4351" max="4351" width="19.140625" style="9" customWidth="1"/>
    <col min="4352" max="4352" width="53.42578125" style="9" customWidth="1"/>
    <col min="4353" max="4363" width="4.28515625" style="9" customWidth="1"/>
    <col min="4364" max="4364" width="6.140625" style="9" customWidth="1"/>
    <col min="4365" max="4365" width="4.28515625" style="9" customWidth="1"/>
    <col min="4366" max="4366" width="18.140625" style="9" bestFit="1" customWidth="1"/>
    <col min="4367" max="4367" width="40.28515625" style="9" bestFit="1" customWidth="1"/>
    <col min="4368" max="4368" width="4.5703125" style="9" customWidth="1"/>
    <col min="4369" max="4369" width="15.85546875" style="9" bestFit="1" customWidth="1"/>
    <col min="4370" max="4370" width="32.28515625" style="9" customWidth="1"/>
    <col min="4371" max="4372" width="9.140625" style="9"/>
    <col min="4373" max="4373" width="24.5703125" style="9" customWidth="1"/>
    <col min="4374" max="4606" width="9.140625" style="9"/>
    <col min="4607" max="4607" width="19.140625" style="9" customWidth="1"/>
    <col min="4608" max="4608" width="53.42578125" style="9" customWidth="1"/>
    <col min="4609" max="4619" width="4.28515625" style="9" customWidth="1"/>
    <col min="4620" max="4620" width="6.140625" style="9" customWidth="1"/>
    <col min="4621" max="4621" width="4.28515625" style="9" customWidth="1"/>
    <col min="4622" max="4622" width="18.140625" style="9" bestFit="1" customWidth="1"/>
    <col min="4623" max="4623" width="40.28515625" style="9" bestFit="1" customWidth="1"/>
    <col min="4624" max="4624" width="4.5703125" style="9" customWidth="1"/>
    <col min="4625" max="4625" width="15.85546875" style="9" bestFit="1" customWidth="1"/>
    <col min="4626" max="4626" width="32.28515625" style="9" customWidth="1"/>
    <col min="4627" max="4628" width="9.140625" style="9"/>
    <col min="4629" max="4629" width="24.5703125" style="9" customWidth="1"/>
    <col min="4630" max="4862" width="9.140625" style="9"/>
    <col min="4863" max="4863" width="19.140625" style="9" customWidth="1"/>
    <col min="4864" max="4864" width="53.42578125" style="9" customWidth="1"/>
    <col min="4865" max="4875" width="4.28515625" style="9" customWidth="1"/>
    <col min="4876" max="4876" width="6.140625" style="9" customWidth="1"/>
    <col min="4877" max="4877" width="4.28515625" style="9" customWidth="1"/>
    <col min="4878" max="4878" width="18.140625" style="9" bestFit="1" customWidth="1"/>
    <col min="4879" max="4879" width="40.28515625" style="9" bestFit="1" customWidth="1"/>
    <col min="4880" max="4880" width="4.5703125" style="9" customWidth="1"/>
    <col min="4881" max="4881" width="15.85546875" style="9" bestFit="1" customWidth="1"/>
    <col min="4882" max="4882" width="32.28515625" style="9" customWidth="1"/>
    <col min="4883" max="4884" width="9.140625" style="9"/>
    <col min="4885" max="4885" width="24.5703125" style="9" customWidth="1"/>
    <col min="4886" max="5118" width="9.140625" style="9"/>
    <col min="5119" max="5119" width="19.140625" style="9" customWidth="1"/>
    <col min="5120" max="5120" width="53.42578125" style="9" customWidth="1"/>
    <col min="5121" max="5131" width="4.28515625" style="9" customWidth="1"/>
    <col min="5132" max="5132" width="6.140625" style="9" customWidth="1"/>
    <col min="5133" max="5133" width="4.28515625" style="9" customWidth="1"/>
    <col min="5134" max="5134" width="18.140625" style="9" bestFit="1" customWidth="1"/>
    <col min="5135" max="5135" width="40.28515625" style="9" bestFit="1" customWidth="1"/>
    <col min="5136" max="5136" width="4.5703125" style="9" customWidth="1"/>
    <col min="5137" max="5137" width="15.85546875" style="9" bestFit="1" customWidth="1"/>
    <col min="5138" max="5138" width="32.28515625" style="9" customWidth="1"/>
    <col min="5139" max="5140" width="9.140625" style="9"/>
    <col min="5141" max="5141" width="24.5703125" style="9" customWidth="1"/>
    <col min="5142" max="5374" width="9.140625" style="9"/>
    <col min="5375" max="5375" width="19.140625" style="9" customWidth="1"/>
    <col min="5376" max="5376" width="53.42578125" style="9" customWidth="1"/>
    <col min="5377" max="5387" width="4.28515625" style="9" customWidth="1"/>
    <col min="5388" max="5388" width="6.140625" style="9" customWidth="1"/>
    <col min="5389" max="5389" width="4.28515625" style="9" customWidth="1"/>
    <col min="5390" max="5390" width="18.140625" style="9" bestFit="1" customWidth="1"/>
    <col min="5391" max="5391" width="40.28515625" style="9" bestFit="1" customWidth="1"/>
    <col min="5392" max="5392" width="4.5703125" style="9" customWidth="1"/>
    <col min="5393" max="5393" width="15.85546875" style="9" bestFit="1" customWidth="1"/>
    <col min="5394" max="5394" width="32.28515625" style="9" customWidth="1"/>
    <col min="5395" max="5396" width="9.140625" style="9"/>
    <col min="5397" max="5397" width="24.5703125" style="9" customWidth="1"/>
    <col min="5398" max="5630" width="9.140625" style="9"/>
    <col min="5631" max="5631" width="19.140625" style="9" customWidth="1"/>
    <col min="5632" max="5632" width="53.42578125" style="9" customWidth="1"/>
    <col min="5633" max="5643" width="4.28515625" style="9" customWidth="1"/>
    <col min="5644" max="5644" width="6.140625" style="9" customWidth="1"/>
    <col min="5645" max="5645" width="4.28515625" style="9" customWidth="1"/>
    <col min="5646" max="5646" width="18.140625" style="9" bestFit="1" customWidth="1"/>
    <col min="5647" max="5647" width="40.28515625" style="9" bestFit="1" customWidth="1"/>
    <col min="5648" max="5648" width="4.5703125" style="9" customWidth="1"/>
    <col min="5649" max="5649" width="15.85546875" style="9" bestFit="1" customWidth="1"/>
    <col min="5650" max="5650" width="32.28515625" style="9" customWidth="1"/>
    <col min="5651" max="5652" width="9.140625" style="9"/>
    <col min="5653" max="5653" width="24.5703125" style="9" customWidth="1"/>
    <col min="5654" max="5886" width="9.140625" style="9"/>
    <col min="5887" max="5887" width="19.140625" style="9" customWidth="1"/>
    <col min="5888" max="5888" width="53.42578125" style="9" customWidth="1"/>
    <col min="5889" max="5899" width="4.28515625" style="9" customWidth="1"/>
    <col min="5900" max="5900" width="6.140625" style="9" customWidth="1"/>
    <col min="5901" max="5901" width="4.28515625" style="9" customWidth="1"/>
    <col min="5902" max="5902" width="18.140625" style="9" bestFit="1" customWidth="1"/>
    <col min="5903" max="5903" width="40.28515625" style="9" bestFit="1" customWidth="1"/>
    <col min="5904" max="5904" width="4.5703125" style="9" customWidth="1"/>
    <col min="5905" max="5905" width="15.85546875" style="9" bestFit="1" customWidth="1"/>
    <col min="5906" max="5906" width="32.28515625" style="9" customWidth="1"/>
    <col min="5907" max="5908" width="9.140625" style="9"/>
    <col min="5909" max="5909" width="24.5703125" style="9" customWidth="1"/>
    <col min="5910" max="6142" width="9.140625" style="9"/>
    <col min="6143" max="6143" width="19.140625" style="9" customWidth="1"/>
    <col min="6144" max="6144" width="53.42578125" style="9" customWidth="1"/>
    <col min="6145" max="6155" width="4.28515625" style="9" customWidth="1"/>
    <col min="6156" max="6156" width="6.140625" style="9" customWidth="1"/>
    <col min="6157" max="6157" width="4.28515625" style="9" customWidth="1"/>
    <col min="6158" max="6158" width="18.140625" style="9" bestFit="1" customWidth="1"/>
    <col min="6159" max="6159" width="40.28515625" style="9" bestFit="1" customWidth="1"/>
    <col min="6160" max="6160" width="4.5703125" style="9" customWidth="1"/>
    <col min="6161" max="6161" width="15.85546875" style="9" bestFit="1" customWidth="1"/>
    <col min="6162" max="6162" width="32.28515625" style="9" customWidth="1"/>
    <col min="6163" max="6164" width="9.140625" style="9"/>
    <col min="6165" max="6165" width="24.5703125" style="9" customWidth="1"/>
    <col min="6166" max="6398" width="9.140625" style="9"/>
    <col min="6399" max="6399" width="19.140625" style="9" customWidth="1"/>
    <col min="6400" max="6400" width="53.42578125" style="9" customWidth="1"/>
    <col min="6401" max="6411" width="4.28515625" style="9" customWidth="1"/>
    <col min="6412" max="6412" width="6.140625" style="9" customWidth="1"/>
    <col min="6413" max="6413" width="4.28515625" style="9" customWidth="1"/>
    <col min="6414" max="6414" width="18.140625" style="9" bestFit="1" customWidth="1"/>
    <col min="6415" max="6415" width="40.28515625" style="9" bestFit="1" customWidth="1"/>
    <col min="6416" max="6416" width="4.5703125" style="9" customWidth="1"/>
    <col min="6417" max="6417" width="15.85546875" style="9" bestFit="1" customWidth="1"/>
    <col min="6418" max="6418" width="32.28515625" style="9" customWidth="1"/>
    <col min="6419" max="6420" width="9.140625" style="9"/>
    <col min="6421" max="6421" width="24.5703125" style="9" customWidth="1"/>
    <col min="6422" max="6654" width="9.140625" style="9"/>
    <col min="6655" max="6655" width="19.140625" style="9" customWidth="1"/>
    <col min="6656" max="6656" width="53.42578125" style="9" customWidth="1"/>
    <col min="6657" max="6667" width="4.28515625" style="9" customWidth="1"/>
    <col min="6668" max="6668" width="6.140625" style="9" customWidth="1"/>
    <col min="6669" max="6669" width="4.28515625" style="9" customWidth="1"/>
    <col min="6670" max="6670" width="18.140625" style="9" bestFit="1" customWidth="1"/>
    <col min="6671" max="6671" width="40.28515625" style="9" bestFit="1" customWidth="1"/>
    <col min="6672" max="6672" width="4.5703125" style="9" customWidth="1"/>
    <col min="6673" max="6673" width="15.85546875" style="9" bestFit="1" customWidth="1"/>
    <col min="6674" max="6674" width="32.28515625" style="9" customWidth="1"/>
    <col min="6675" max="6676" width="9.140625" style="9"/>
    <col min="6677" max="6677" width="24.5703125" style="9" customWidth="1"/>
    <col min="6678" max="6910" width="9.140625" style="9"/>
    <col min="6911" max="6911" width="19.140625" style="9" customWidth="1"/>
    <col min="6912" max="6912" width="53.42578125" style="9" customWidth="1"/>
    <col min="6913" max="6923" width="4.28515625" style="9" customWidth="1"/>
    <col min="6924" max="6924" width="6.140625" style="9" customWidth="1"/>
    <col min="6925" max="6925" width="4.28515625" style="9" customWidth="1"/>
    <col min="6926" max="6926" width="18.140625" style="9" bestFit="1" customWidth="1"/>
    <col min="6927" max="6927" width="40.28515625" style="9" bestFit="1" customWidth="1"/>
    <col min="6928" max="6928" width="4.5703125" style="9" customWidth="1"/>
    <col min="6929" max="6929" width="15.85546875" style="9" bestFit="1" customWidth="1"/>
    <col min="6930" max="6930" width="32.28515625" style="9" customWidth="1"/>
    <col min="6931" max="6932" width="9.140625" style="9"/>
    <col min="6933" max="6933" width="24.5703125" style="9" customWidth="1"/>
    <col min="6934" max="7166" width="9.140625" style="9"/>
    <col min="7167" max="7167" width="19.140625" style="9" customWidth="1"/>
    <col min="7168" max="7168" width="53.42578125" style="9" customWidth="1"/>
    <col min="7169" max="7179" width="4.28515625" style="9" customWidth="1"/>
    <col min="7180" max="7180" width="6.140625" style="9" customWidth="1"/>
    <col min="7181" max="7181" width="4.28515625" style="9" customWidth="1"/>
    <col min="7182" max="7182" width="18.140625" style="9" bestFit="1" customWidth="1"/>
    <col min="7183" max="7183" width="40.28515625" style="9" bestFit="1" customWidth="1"/>
    <col min="7184" max="7184" width="4.5703125" style="9" customWidth="1"/>
    <col min="7185" max="7185" width="15.85546875" style="9" bestFit="1" customWidth="1"/>
    <col min="7186" max="7186" width="32.28515625" style="9" customWidth="1"/>
    <col min="7187" max="7188" width="9.140625" style="9"/>
    <col min="7189" max="7189" width="24.5703125" style="9" customWidth="1"/>
    <col min="7190" max="7422" width="9.140625" style="9"/>
    <col min="7423" max="7423" width="19.140625" style="9" customWidth="1"/>
    <col min="7424" max="7424" width="53.42578125" style="9" customWidth="1"/>
    <col min="7425" max="7435" width="4.28515625" style="9" customWidth="1"/>
    <col min="7436" max="7436" width="6.140625" style="9" customWidth="1"/>
    <col min="7437" max="7437" width="4.28515625" style="9" customWidth="1"/>
    <col min="7438" max="7438" width="18.140625" style="9" bestFit="1" customWidth="1"/>
    <col min="7439" max="7439" width="40.28515625" style="9" bestFit="1" customWidth="1"/>
    <col min="7440" max="7440" width="4.5703125" style="9" customWidth="1"/>
    <col min="7441" max="7441" width="15.85546875" style="9" bestFit="1" customWidth="1"/>
    <col min="7442" max="7442" width="32.28515625" style="9" customWidth="1"/>
    <col min="7443" max="7444" width="9.140625" style="9"/>
    <col min="7445" max="7445" width="24.5703125" style="9" customWidth="1"/>
    <col min="7446" max="7678" width="9.140625" style="9"/>
    <col min="7679" max="7679" width="19.140625" style="9" customWidth="1"/>
    <col min="7680" max="7680" width="53.42578125" style="9" customWidth="1"/>
    <col min="7681" max="7691" width="4.28515625" style="9" customWidth="1"/>
    <col min="7692" max="7692" width="6.140625" style="9" customWidth="1"/>
    <col min="7693" max="7693" width="4.28515625" style="9" customWidth="1"/>
    <col min="7694" max="7694" width="18.140625" style="9" bestFit="1" customWidth="1"/>
    <col min="7695" max="7695" width="40.28515625" style="9" bestFit="1" customWidth="1"/>
    <col min="7696" max="7696" width="4.5703125" style="9" customWidth="1"/>
    <col min="7697" max="7697" width="15.85546875" style="9" bestFit="1" customWidth="1"/>
    <col min="7698" max="7698" width="32.28515625" style="9" customWidth="1"/>
    <col min="7699" max="7700" width="9.140625" style="9"/>
    <col min="7701" max="7701" width="24.5703125" style="9" customWidth="1"/>
    <col min="7702" max="7934" width="9.140625" style="9"/>
    <col min="7935" max="7935" width="19.140625" style="9" customWidth="1"/>
    <col min="7936" max="7936" width="53.42578125" style="9" customWidth="1"/>
    <col min="7937" max="7947" width="4.28515625" style="9" customWidth="1"/>
    <col min="7948" max="7948" width="6.140625" style="9" customWidth="1"/>
    <col min="7949" max="7949" width="4.28515625" style="9" customWidth="1"/>
    <col min="7950" max="7950" width="18.140625" style="9" bestFit="1" customWidth="1"/>
    <col min="7951" max="7951" width="40.28515625" style="9" bestFit="1" customWidth="1"/>
    <col min="7952" max="7952" width="4.5703125" style="9" customWidth="1"/>
    <col min="7953" max="7953" width="15.85546875" style="9" bestFit="1" customWidth="1"/>
    <col min="7954" max="7954" width="32.28515625" style="9" customWidth="1"/>
    <col min="7955" max="7956" width="9.140625" style="9"/>
    <col min="7957" max="7957" width="24.5703125" style="9" customWidth="1"/>
    <col min="7958" max="8190" width="9.140625" style="9"/>
    <col min="8191" max="8191" width="19.140625" style="9" customWidth="1"/>
    <col min="8192" max="8192" width="53.42578125" style="9" customWidth="1"/>
    <col min="8193" max="8203" width="4.28515625" style="9" customWidth="1"/>
    <col min="8204" max="8204" width="6.140625" style="9" customWidth="1"/>
    <col min="8205" max="8205" width="4.28515625" style="9" customWidth="1"/>
    <col min="8206" max="8206" width="18.140625" style="9" bestFit="1" customWidth="1"/>
    <col min="8207" max="8207" width="40.28515625" style="9" bestFit="1" customWidth="1"/>
    <col min="8208" max="8208" width="4.5703125" style="9" customWidth="1"/>
    <col min="8209" max="8209" width="15.85546875" style="9" bestFit="1" customWidth="1"/>
    <col min="8210" max="8210" width="32.28515625" style="9" customWidth="1"/>
    <col min="8211" max="8212" width="9.140625" style="9"/>
    <col min="8213" max="8213" width="24.5703125" style="9" customWidth="1"/>
    <col min="8214" max="8446" width="9.140625" style="9"/>
    <col min="8447" max="8447" width="19.140625" style="9" customWidth="1"/>
    <col min="8448" max="8448" width="53.42578125" style="9" customWidth="1"/>
    <col min="8449" max="8459" width="4.28515625" style="9" customWidth="1"/>
    <col min="8460" max="8460" width="6.140625" style="9" customWidth="1"/>
    <col min="8461" max="8461" width="4.28515625" style="9" customWidth="1"/>
    <col min="8462" max="8462" width="18.140625" style="9" bestFit="1" customWidth="1"/>
    <col min="8463" max="8463" width="40.28515625" style="9" bestFit="1" customWidth="1"/>
    <col min="8464" max="8464" width="4.5703125" style="9" customWidth="1"/>
    <col min="8465" max="8465" width="15.85546875" style="9" bestFit="1" customWidth="1"/>
    <col min="8466" max="8466" width="32.28515625" style="9" customWidth="1"/>
    <col min="8467" max="8468" width="9.140625" style="9"/>
    <col min="8469" max="8469" width="24.5703125" style="9" customWidth="1"/>
    <col min="8470" max="8702" width="9.140625" style="9"/>
    <col min="8703" max="8703" width="19.140625" style="9" customWidth="1"/>
    <col min="8704" max="8704" width="53.42578125" style="9" customWidth="1"/>
    <col min="8705" max="8715" width="4.28515625" style="9" customWidth="1"/>
    <col min="8716" max="8716" width="6.140625" style="9" customWidth="1"/>
    <col min="8717" max="8717" width="4.28515625" style="9" customWidth="1"/>
    <col min="8718" max="8718" width="18.140625" style="9" bestFit="1" customWidth="1"/>
    <col min="8719" max="8719" width="40.28515625" style="9" bestFit="1" customWidth="1"/>
    <col min="8720" max="8720" width="4.5703125" style="9" customWidth="1"/>
    <col min="8721" max="8721" width="15.85546875" style="9" bestFit="1" customWidth="1"/>
    <col min="8722" max="8722" width="32.28515625" style="9" customWidth="1"/>
    <col min="8723" max="8724" width="9.140625" style="9"/>
    <col min="8725" max="8725" width="24.5703125" style="9" customWidth="1"/>
    <col min="8726" max="8958" width="9.140625" style="9"/>
    <col min="8959" max="8959" width="19.140625" style="9" customWidth="1"/>
    <col min="8960" max="8960" width="53.42578125" style="9" customWidth="1"/>
    <col min="8961" max="8971" width="4.28515625" style="9" customWidth="1"/>
    <col min="8972" max="8972" width="6.140625" style="9" customWidth="1"/>
    <col min="8973" max="8973" width="4.28515625" style="9" customWidth="1"/>
    <col min="8974" max="8974" width="18.140625" style="9" bestFit="1" customWidth="1"/>
    <col min="8975" max="8975" width="40.28515625" style="9" bestFit="1" customWidth="1"/>
    <col min="8976" max="8976" width="4.5703125" style="9" customWidth="1"/>
    <col min="8977" max="8977" width="15.85546875" style="9" bestFit="1" customWidth="1"/>
    <col min="8978" max="8978" width="32.28515625" style="9" customWidth="1"/>
    <col min="8979" max="8980" width="9.140625" style="9"/>
    <col min="8981" max="8981" width="24.5703125" style="9" customWidth="1"/>
    <col min="8982" max="9214" width="9.140625" style="9"/>
    <col min="9215" max="9215" width="19.140625" style="9" customWidth="1"/>
    <col min="9216" max="9216" width="53.42578125" style="9" customWidth="1"/>
    <col min="9217" max="9227" width="4.28515625" style="9" customWidth="1"/>
    <col min="9228" max="9228" width="6.140625" style="9" customWidth="1"/>
    <col min="9229" max="9229" width="4.28515625" style="9" customWidth="1"/>
    <col min="9230" max="9230" width="18.140625" style="9" bestFit="1" customWidth="1"/>
    <col min="9231" max="9231" width="40.28515625" style="9" bestFit="1" customWidth="1"/>
    <col min="9232" max="9232" width="4.5703125" style="9" customWidth="1"/>
    <col min="9233" max="9233" width="15.85546875" style="9" bestFit="1" customWidth="1"/>
    <col min="9234" max="9234" width="32.28515625" style="9" customWidth="1"/>
    <col min="9235" max="9236" width="9.140625" style="9"/>
    <col min="9237" max="9237" width="24.5703125" style="9" customWidth="1"/>
    <col min="9238" max="9470" width="9.140625" style="9"/>
    <col min="9471" max="9471" width="19.140625" style="9" customWidth="1"/>
    <col min="9472" max="9472" width="53.42578125" style="9" customWidth="1"/>
    <col min="9473" max="9483" width="4.28515625" style="9" customWidth="1"/>
    <col min="9484" max="9484" width="6.140625" style="9" customWidth="1"/>
    <col min="9485" max="9485" width="4.28515625" style="9" customWidth="1"/>
    <col min="9486" max="9486" width="18.140625" style="9" bestFit="1" customWidth="1"/>
    <col min="9487" max="9487" width="40.28515625" style="9" bestFit="1" customWidth="1"/>
    <col min="9488" max="9488" width="4.5703125" style="9" customWidth="1"/>
    <col min="9489" max="9489" width="15.85546875" style="9" bestFit="1" customWidth="1"/>
    <col min="9490" max="9490" width="32.28515625" style="9" customWidth="1"/>
    <col min="9491" max="9492" width="9.140625" style="9"/>
    <col min="9493" max="9493" width="24.5703125" style="9" customWidth="1"/>
    <col min="9494" max="9726" width="9.140625" style="9"/>
    <col min="9727" max="9727" width="19.140625" style="9" customWidth="1"/>
    <col min="9728" max="9728" width="53.42578125" style="9" customWidth="1"/>
    <col min="9729" max="9739" width="4.28515625" style="9" customWidth="1"/>
    <col min="9740" max="9740" width="6.140625" style="9" customWidth="1"/>
    <col min="9741" max="9741" width="4.28515625" style="9" customWidth="1"/>
    <col min="9742" max="9742" width="18.140625" style="9" bestFit="1" customWidth="1"/>
    <col min="9743" max="9743" width="40.28515625" style="9" bestFit="1" customWidth="1"/>
    <col min="9744" max="9744" width="4.5703125" style="9" customWidth="1"/>
    <col min="9745" max="9745" width="15.85546875" style="9" bestFit="1" customWidth="1"/>
    <col min="9746" max="9746" width="32.28515625" style="9" customWidth="1"/>
    <col min="9747" max="9748" width="9.140625" style="9"/>
    <col min="9749" max="9749" width="24.5703125" style="9" customWidth="1"/>
    <col min="9750" max="9982" width="9.140625" style="9"/>
    <col min="9983" max="9983" width="19.140625" style="9" customWidth="1"/>
    <col min="9984" max="9984" width="53.42578125" style="9" customWidth="1"/>
    <col min="9985" max="9995" width="4.28515625" style="9" customWidth="1"/>
    <col min="9996" max="9996" width="6.140625" style="9" customWidth="1"/>
    <col min="9997" max="9997" width="4.28515625" style="9" customWidth="1"/>
    <col min="9998" max="9998" width="18.140625" style="9" bestFit="1" customWidth="1"/>
    <col min="9999" max="9999" width="40.28515625" style="9" bestFit="1" customWidth="1"/>
    <col min="10000" max="10000" width="4.5703125" style="9" customWidth="1"/>
    <col min="10001" max="10001" width="15.85546875" style="9" bestFit="1" customWidth="1"/>
    <col min="10002" max="10002" width="32.28515625" style="9" customWidth="1"/>
    <col min="10003" max="10004" width="9.140625" style="9"/>
    <col min="10005" max="10005" width="24.5703125" style="9" customWidth="1"/>
    <col min="10006" max="10238" width="9.140625" style="9"/>
    <col min="10239" max="10239" width="19.140625" style="9" customWidth="1"/>
    <col min="10240" max="10240" width="53.42578125" style="9" customWidth="1"/>
    <col min="10241" max="10251" width="4.28515625" style="9" customWidth="1"/>
    <col min="10252" max="10252" width="6.140625" style="9" customWidth="1"/>
    <col min="10253" max="10253" width="4.28515625" style="9" customWidth="1"/>
    <col min="10254" max="10254" width="18.140625" style="9" bestFit="1" customWidth="1"/>
    <col min="10255" max="10255" width="40.28515625" style="9" bestFit="1" customWidth="1"/>
    <col min="10256" max="10256" width="4.5703125" style="9" customWidth="1"/>
    <col min="10257" max="10257" width="15.85546875" style="9" bestFit="1" customWidth="1"/>
    <col min="10258" max="10258" width="32.28515625" style="9" customWidth="1"/>
    <col min="10259" max="10260" width="9.140625" style="9"/>
    <col min="10261" max="10261" width="24.5703125" style="9" customWidth="1"/>
    <col min="10262" max="10494" width="9.140625" style="9"/>
    <col min="10495" max="10495" width="19.140625" style="9" customWidth="1"/>
    <col min="10496" max="10496" width="53.42578125" style="9" customWidth="1"/>
    <col min="10497" max="10507" width="4.28515625" style="9" customWidth="1"/>
    <col min="10508" max="10508" width="6.140625" style="9" customWidth="1"/>
    <col min="10509" max="10509" width="4.28515625" style="9" customWidth="1"/>
    <col min="10510" max="10510" width="18.140625" style="9" bestFit="1" customWidth="1"/>
    <col min="10511" max="10511" width="40.28515625" style="9" bestFit="1" customWidth="1"/>
    <col min="10512" max="10512" width="4.5703125" style="9" customWidth="1"/>
    <col min="10513" max="10513" width="15.85546875" style="9" bestFit="1" customWidth="1"/>
    <col min="10514" max="10514" width="32.28515625" style="9" customWidth="1"/>
    <col min="10515" max="10516" width="9.140625" style="9"/>
    <col min="10517" max="10517" width="24.5703125" style="9" customWidth="1"/>
    <col min="10518" max="10750" width="9.140625" style="9"/>
    <col min="10751" max="10751" width="19.140625" style="9" customWidth="1"/>
    <col min="10752" max="10752" width="53.42578125" style="9" customWidth="1"/>
    <col min="10753" max="10763" width="4.28515625" style="9" customWidth="1"/>
    <col min="10764" max="10764" width="6.140625" style="9" customWidth="1"/>
    <col min="10765" max="10765" width="4.28515625" style="9" customWidth="1"/>
    <col min="10766" max="10766" width="18.140625" style="9" bestFit="1" customWidth="1"/>
    <col min="10767" max="10767" width="40.28515625" style="9" bestFit="1" customWidth="1"/>
    <col min="10768" max="10768" width="4.5703125" style="9" customWidth="1"/>
    <col min="10769" max="10769" width="15.85546875" style="9" bestFit="1" customWidth="1"/>
    <col min="10770" max="10770" width="32.28515625" style="9" customWidth="1"/>
    <col min="10771" max="10772" width="9.140625" style="9"/>
    <col min="10773" max="10773" width="24.5703125" style="9" customWidth="1"/>
    <col min="10774" max="11006" width="9.140625" style="9"/>
    <col min="11007" max="11007" width="19.140625" style="9" customWidth="1"/>
    <col min="11008" max="11008" width="53.42578125" style="9" customWidth="1"/>
    <col min="11009" max="11019" width="4.28515625" style="9" customWidth="1"/>
    <col min="11020" max="11020" width="6.140625" style="9" customWidth="1"/>
    <col min="11021" max="11021" width="4.28515625" style="9" customWidth="1"/>
    <col min="11022" max="11022" width="18.140625" style="9" bestFit="1" customWidth="1"/>
    <col min="11023" max="11023" width="40.28515625" style="9" bestFit="1" customWidth="1"/>
    <col min="11024" max="11024" width="4.5703125" style="9" customWidth="1"/>
    <col min="11025" max="11025" width="15.85546875" style="9" bestFit="1" customWidth="1"/>
    <col min="11026" max="11026" width="32.28515625" style="9" customWidth="1"/>
    <col min="11027" max="11028" width="9.140625" style="9"/>
    <col min="11029" max="11029" width="24.5703125" style="9" customWidth="1"/>
    <col min="11030" max="11262" width="9.140625" style="9"/>
    <col min="11263" max="11263" width="19.140625" style="9" customWidth="1"/>
    <col min="11264" max="11264" width="53.42578125" style="9" customWidth="1"/>
    <col min="11265" max="11275" width="4.28515625" style="9" customWidth="1"/>
    <col min="11276" max="11276" width="6.140625" style="9" customWidth="1"/>
    <col min="11277" max="11277" width="4.28515625" style="9" customWidth="1"/>
    <col min="11278" max="11278" width="18.140625" style="9" bestFit="1" customWidth="1"/>
    <col min="11279" max="11279" width="40.28515625" style="9" bestFit="1" customWidth="1"/>
    <col min="11280" max="11280" width="4.5703125" style="9" customWidth="1"/>
    <col min="11281" max="11281" width="15.85546875" style="9" bestFit="1" customWidth="1"/>
    <col min="11282" max="11282" width="32.28515625" style="9" customWidth="1"/>
    <col min="11283" max="11284" width="9.140625" style="9"/>
    <col min="11285" max="11285" width="24.5703125" style="9" customWidth="1"/>
    <col min="11286" max="11518" width="9.140625" style="9"/>
    <col min="11519" max="11519" width="19.140625" style="9" customWidth="1"/>
    <col min="11520" max="11520" width="53.42578125" style="9" customWidth="1"/>
    <col min="11521" max="11531" width="4.28515625" style="9" customWidth="1"/>
    <col min="11532" max="11532" width="6.140625" style="9" customWidth="1"/>
    <col min="11533" max="11533" width="4.28515625" style="9" customWidth="1"/>
    <col min="11534" max="11534" width="18.140625" style="9" bestFit="1" customWidth="1"/>
    <col min="11535" max="11535" width="40.28515625" style="9" bestFit="1" customWidth="1"/>
    <col min="11536" max="11536" width="4.5703125" style="9" customWidth="1"/>
    <col min="11537" max="11537" width="15.85546875" style="9" bestFit="1" customWidth="1"/>
    <col min="11538" max="11538" width="32.28515625" style="9" customWidth="1"/>
    <col min="11539" max="11540" width="9.140625" style="9"/>
    <col min="11541" max="11541" width="24.5703125" style="9" customWidth="1"/>
    <col min="11542" max="11774" width="9.140625" style="9"/>
    <col min="11775" max="11775" width="19.140625" style="9" customWidth="1"/>
    <col min="11776" max="11776" width="53.42578125" style="9" customWidth="1"/>
    <col min="11777" max="11787" width="4.28515625" style="9" customWidth="1"/>
    <col min="11788" max="11788" width="6.140625" style="9" customWidth="1"/>
    <col min="11789" max="11789" width="4.28515625" style="9" customWidth="1"/>
    <col min="11790" max="11790" width="18.140625" style="9" bestFit="1" customWidth="1"/>
    <col min="11791" max="11791" width="40.28515625" style="9" bestFit="1" customWidth="1"/>
    <col min="11792" max="11792" width="4.5703125" style="9" customWidth="1"/>
    <col min="11793" max="11793" width="15.85546875" style="9" bestFit="1" customWidth="1"/>
    <col min="11794" max="11794" width="32.28515625" style="9" customWidth="1"/>
    <col min="11795" max="11796" width="9.140625" style="9"/>
    <col min="11797" max="11797" width="24.5703125" style="9" customWidth="1"/>
    <col min="11798" max="12030" width="9.140625" style="9"/>
    <col min="12031" max="12031" width="19.140625" style="9" customWidth="1"/>
    <col min="12032" max="12032" width="53.42578125" style="9" customWidth="1"/>
    <col min="12033" max="12043" width="4.28515625" style="9" customWidth="1"/>
    <col min="12044" max="12044" width="6.140625" style="9" customWidth="1"/>
    <col min="12045" max="12045" width="4.28515625" style="9" customWidth="1"/>
    <col min="12046" max="12046" width="18.140625" style="9" bestFit="1" customWidth="1"/>
    <col min="12047" max="12047" width="40.28515625" style="9" bestFit="1" customWidth="1"/>
    <col min="12048" max="12048" width="4.5703125" style="9" customWidth="1"/>
    <col min="12049" max="12049" width="15.85546875" style="9" bestFit="1" customWidth="1"/>
    <col min="12050" max="12050" width="32.28515625" style="9" customWidth="1"/>
    <col min="12051" max="12052" width="9.140625" style="9"/>
    <col min="12053" max="12053" width="24.5703125" style="9" customWidth="1"/>
    <col min="12054" max="12286" width="9.140625" style="9"/>
    <col min="12287" max="12287" width="19.140625" style="9" customWidth="1"/>
    <col min="12288" max="12288" width="53.42578125" style="9" customWidth="1"/>
    <col min="12289" max="12299" width="4.28515625" style="9" customWidth="1"/>
    <col min="12300" max="12300" width="6.140625" style="9" customWidth="1"/>
    <col min="12301" max="12301" width="4.28515625" style="9" customWidth="1"/>
    <col min="12302" max="12302" width="18.140625" style="9" bestFit="1" customWidth="1"/>
    <col min="12303" max="12303" width="40.28515625" style="9" bestFit="1" customWidth="1"/>
    <col min="12304" max="12304" width="4.5703125" style="9" customWidth="1"/>
    <col min="12305" max="12305" width="15.85546875" style="9" bestFit="1" customWidth="1"/>
    <col min="12306" max="12306" width="32.28515625" style="9" customWidth="1"/>
    <col min="12307" max="12308" width="9.140625" style="9"/>
    <col min="12309" max="12309" width="24.5703125" style="9" customWidth="1"/>
    <col min="12310" max="12542" width="9.140625" style="9"/>
    <col min="12543" max="12543" width="19.140625" style="9" customWidth="1"/>
    <col min="12544" max="12544" width="53.42578125" style="9" customWidth="1"/>
    <col min="12545" max="12555" width="4.28515625" style="9" customWidth="1"/>
    <col min="12556" max="12556" width="6.140625" style="9" customWidth="1"/>
    <col min="12557" max="12557" width="4.28515625" style="9" customWidth="1"/>
    <col min="12558" max="12558" width="18.140625" style="9" bestFit="1" customWidth="1"/>
    <col min="12559" max="12559" width="40.28515625" style="9" bestFit="1" customWidth="1"/>
    <col min="12560" max="12560" width="4.5703125" style="9" customWidth="1"/>
    <col min="12561" max="12561" width="15.85546875" style="9" bestFit="1" customWidth="1"/>
    <col min="12562" max="12562" width="32.28515625" style="9" customWidth="1"/>
    <col min="12563" max="12564" width="9.140625" style="9"/>
    <col min="12565" max="12565" width="24.5703125" style="9" customWidth="1"/>
    <col min="12566" max="12798" width="9.140625" style="9"/>
    <col min="12799" max="12799" width="19.140625" style="9" customWidth="1"/>
    <col min="12800" max="12800" width="53.42578125" style="9" customWidth="1"/>
    <col min="12801" max="12811" width="4.28515625" style="9" customWidth="1"/>
    <col min="12812" max="12812" width="6.140625" style="9" customWidth="1"/>
    <col min="12813" max="12813" width="4.28515625" style="9" customWidth="1"/>
    <col min="12814" max="12814" width="18.140625" style="9" bestFit="1" customWidth="1"/>
    <col min="12815" max="12815" width="40.28515625" style="9" bestFit="1" customWidth="1"/>
    <col min="12816" max="12816" width="4.5703125" style="9" customWidth="1"/>
    <col min="12817" max="12817" width="15.85546875" style="9" bestFit="1" customWidth="1"/>
    <col min="12818" max="12818" width="32.28515625" style="9" customWidth="1"/>
    <col min="12819" max="12820" width="9.140625" style="9"/>
    <col min="12821" max="12821" width="24.5703125" style="9" customWidth="1"/>
    <col min="12822" max="13054" width="9.140625" style="9"/>
    <col min="13055" max="13055" width="19.140625" style="9" customWidth="1"/>
    <col min="13056" max="13056" width="53.42578125" style="9" customWidth="1"/>
    <col min="13057" max="13067" width="4.28515625" style="9" customWidth="1"/>
    <col min="13068" max="13068" width="6.140625" style="9" customWidth="1"/>
    <col min="13069" max="13069" width="4.28515625" style="9" customWidth="1"/>
    <col min="13070" max="13070" width="18.140625" style="9" bestFit="1" customWidth="1"/>
    <col min="13071" max="13071" width="40.28515625" style="9" bestFit="1" customWidth="1"/>
    <col min="13072" max="13072" width="4.5703125" style="9" customWidth="1"/>
    <col min="13073" max="13073" width="15.85546875" style="9" bestFit="1" customWidth="1"/>
    <col min="13074" max="13074" width="32.28515625" style="9" customWidth="1"/>
    <col min="13075" max="13076" width="9.140625" style="9"/>
    <col min="13077" max="13077" width="24.5703125" style="9" customWidth="1"/>
    <col min="13078" max="13310" width="9.140625" style="9"/>
    <col min="13311" max="13311" width="19.140625" style="9" customWidth="1"/>
    <col min="13312" max="13312" width="53.42578125" style="9" customWidth="1"/>
    <col min="13313" max="13323" width="4.28515625" style="9" customWidth="1"/>
    <col min="13324" max="13324" width="6.140625" style="9" customWidth="1"/>
    <col min="13325" max="13325" width="4.28515625" style="9" customWidth="1"/>
    <col min="13326" max="13326" width="18.140625" style="9" bestFit="1" customWidth="1"/>
    <col min="13327" max="13327" width="40.28515625" style="9" bestFit="1" customWidth="1"/>
    <col min="13328" max="13328" width="4.5703125" style="9" customWidth="1"/>
    <col min="13329" max="13329" width="15.85546875" style="9" bestFit="1" customWidth="1"/>
    <col min="13330" max="13330" width="32.28515625" style="9" customWidth="1"/>
    <col min="13331" max="13332" width="9.140625" style="9"/>
    <col min="13333" max="13333" width="24.5703125" style="9" customWidth="1"/>
    <col min="13334" max="13566" width="9.140625" style="9"/>
    <col min="13567" max="13567" width="19.140625" style="9" customWidth="1"/>
    <col min="13568" max="13568" width="53.42578125" style="9" customWidth="1"/>
    <col min="13569" max="13579" width="4.28515625" style="9" customWidth="1"/>
    <col min="13580" max="13580" width="6.140625" style="9" customWidth="1"/>
    <col min="13581" max="13581" width="4.28515625" style="9" customWidth="1"/>
    <col min="13582" max="13582" width="18.140625" style="9" bestFit="1" customWidth="1"/>
    <col min="13583" max="13583" width="40.28515625" style="9" bestFit="1" customWidth="1"/>
    <col min="13584" max="13584" width="4.5703125" style="9" customWidth="1"/>
    <col min="13585" max="13585" width="15.85546875" style="9" bestFit="1" customWidth="1"/>
    <col min="13586" max="13586" width="32.28515625" style="9" customWidth="1"/>
    <col min="13587" max="13588" width="9.140625" style="9"/>
    <col min="13589" max="13589" width="24.5703125" style="9" customWidth="1"/>
    <col min="13590" max="13822" width="9.140625" style="9"/>
    <col min="13823" max="13823" width="19.140625" style="9" customWidth="1"/>
    <col min="13824" max="13824" width="53.42578125" style="9" customWidth="1"/>
    <col min="13825" max="13835" width="4.28515625" style="9" customWidth="1"/>
    <col min="13836" max="13836" width="6.140625" style="9" customWidth="1"/>
    <col min="13837" max="13837" width="4.28515625" style="9" customWidth="1"/>
    <col min="13838" max="13838" width="18.140625" style="9" bestFit="1" customWidth="1"/>
    <col min="13839" max="13839" width="40.28515625" style="9" bestFit="1" customWidth="1"/>
    <col min="13840" max="13840" width="4.5703125" style="9" customWidth="1"/>
    <col min="13841" max="13841" width="15.85546875" style="9" bestFit="1" customWidth="1"/>
    <col min="13842" max="13842" width="32.28515625" style="9" customWidth="1"/>
    <col min="13843" max="13844" width="9.140625" style="9"/>
    <col min="13845" max="13845" width="24.5703125" style="9" customWidth="1"/>
    <col min="13846" max="14078" width="9.140625" style="9"/>
    <col min="14079" max="14079" width="19.140625" style="9" customWidth="1"/>
    <col min="14080" max="14080" width="53.42578125" style="9" customWidth="1"/>
    <col min="14081" max="14091" width="4.28515625" style="9" customWidth="1"/>
    <col min="14092" max="14092" width="6.140625" style="9" customWidth="1"/>
    <col min="14093" max="14093" width="4.28515625" style="9" customWidth="1"/>
    <col min="14094" max="14094" width="18.140625" style="9" bestFit="1" customWidth="1"/>
    <col min="14095" max="14095" width="40.28515625" style="9" bestFit="1" customWidth="1"/>
    <col min="14096" max="14096" width="4.5703125" style="9" customWidth="1"/>
    <col min="14097" max="14097" width="15.85546875" style="9" bestFit="1" customWidth="1"/>
    <col min="14098" max="14098" width="32.28515625" style="9" customWidth="1"/>
    <col min="14099" max="14100" width="9.140625" style="9"/>
    <col min="14101" max="14101" width="24.5703125" style="9" customWidth="1"/>
    <col min="14102" max="14334" width="9.140625" style="9"/>
    <col min="14335" max="14335" width="19.140625" style="9" customWidth="1"/>
    <col min="14336" max="14336" width="53.42578125" style="9" customWidth="1"/>
    <col min="14337" max="14347" width="4.28515625" style="9" customWidth="1"/>
    <col min="14348" max="14348" width="6.140625" style="9" customWidth="1"/>
    <col min="14349" max="14349" width="4.28515625" style="9" customWidth="1"/>
    <col min="14350" max="14350" width="18.140625" style="9" bestFit="1" customWidth="1"/>
    <col min="14351" max="14351" width="40.28515625" style="9" bestFit="1" customWidth="1"/>
    <col min="14352" max="14352" width="4.5703125" style="9" customWidth="1"/>
    <col min="14353" max="14353" width="15.85546875" style="9" bestFit="1" customWidth="1"/>
    <col min="14354" max="14354" width="32.28515625" style="9" customWidth="1"/>
    <col min="14355" max="14356" width="9.140625" style="9"/>
    <col min="14357" max="14357" width="24.5703125" style="9" customWidth="1"/>
    <col min="14358" max="14590" width="9.140625" style="9"/>
    <col min="14591" max="14591" width="19.140625" style="9" customWidth="1"/>
    <col min="14592" max="14592" width="53.42578125" style="9" customWidth="1"/>
    <col min="14593" max="14603" width="4.28515625" style="9" customWidth="1"/>
    <col min="14604" max="14604" width="6.140625" style="9" customWidth="1"/>
    <col min="14605" max="14605" width="4.28515625" style="9" customWidth="1"/>
    <col min="14606" max="14606" width="18.140625" style="9" bestFit="1" customWidth="1"/>
    <col min="14607" max="14607" width="40.28515625" style="9" bestFit="1" customWidth="1"/>
    <col min="14608" max="14608" width="4.5703125" style="9" customWidth="1"/>
    <col min="14609" max="14609" width="15.85546875" style="9" bestFit="1" customWidth="1"/>
    <col min="14610" max="14610" width="32.28515625" style="9" customWidth="1"/>
    <col min="14611" max="14612" width="9.140625" style="9"/>
    <col min="14613" max="14613" width="24.5703125" style="9" customWidth="1"/>
    <col min="14614" max="14846" width="9.140625" style="9"/>
    <col min="14847" max="14847" width="19.140625" style="9" customWidth="1"/>
    <col min="14848" max="14848" width="53.42578125" style="9" customWidth="1"/>
    <col min="14849" max="14859" width="4.28515625" style="9" customWidth="1"/>
    <col min="14860" max="14860" width="6.140625" style="9" customWidth="1"/>
    <col min="14861" max="14861" width="4.28515625" style="9" customWidth="1"/>
    <col min="14862" max="14862" width="18.140625" style="9" bestFit="1" customWidth="1"/>
    <col min="14863" max="14863" width="40.28515625" style="9" bestFit="1" customWidth="1"/>
    <col min="14864" max="14864" width="4.5703125" style="9" customWidth="1"/>
    <col min="14865" max="14865" width="15.85546875" style="9" bestFit="1" customWidth="1"/>
    <col min="14866" max="14866" width="32.28515625" style="9" customWidth="1"/>
    <col min="14867" max="14868" width="9.140625" style="9"/>
    <col min="14869" max="14869" width="24.5703125" style="9" customWidth="1"/>
    <col min="14870" max="15102" width="9.140625" style="9"/>
    <col min="15103" max="15103" width="19.140625" style="9" customWidth="1"/>
    <col min="15104" max="15104" width="53.42578125" style="9" customWidth="1"/>
    <col min="15105" max="15115" width="4.28515625" style="9" customWidth="1"/>
    <col min="15116" max="15116" width="6.140625" style="9" customWidth="1"/>
    <col min="15117" max="15117" width="4.28515625" style="9" customWidth="1"/>
    <col min="15118" max="15118" width="18.140625" style="9" bestFit="1" customWidth="1"/>
    <col min="15119" max="15119" width="40.28515625" style="9" bestFit="1" customWidth="1"/>
    <col min="15120" max="15120" width="4.5703125" style="9" customWidth="1"/>
    <col min="15121" max="15121" width="15.85546875" style="9" bestFit="1" customWidth="1"/>
    <col min="15122" max="15122" width="32.28515625" style="9" customWidth="1"/>
    <col min="15123" max="15124" width="9.140625" style="9"/>
    <col min="15125" max="15125" width="24.5703125" style="9" customWidth="1"/>
    <col min="15126" max="15358" width="9.140625" style="9"/>
    <col min="15359" max="15359" width="19.140625" style="9" customWidth="1"/>
    <col min="15360" max="15360" width="53.42578125" style="9" customWidth="1"/>
    <col min="15361" max="15371" width="4.28515625" style="9" customWidth="1"/>
    <col min="15372" max="15372" width="6.140625" style="9" customWidth="1"/>
    <col min="15373" max="15373" width="4.28515625" style="9" customWidth="1"/>
    <col min="15374" max="15374" width="18.140625" style="9" bestFit="1" customWidth="1"/>
    <col min="15375" max="15375" width="40.28515625" style="9" bestFit="1" customWidth="1"/>
    <col min="15376" max="15376" width="4.5703125" style="9" customWidth="1"/>
    <col min="15377" max="15377" width="15.85546875" style="9" bestFit="1" customWidth="1"/>
    <col min="15378" max="15378" width="32.28515625" style="9" customWidth="1"/>
    <col min="15379" max="15380" width="9.140625" style="9"/>
    <col min="15381" max="15381" width="24.5703125" style="9" customWidth="1"/>
    <col min="15382" max="15614" width="9.140625" style="9"/>
    <col min="15615" max="15615" width="19.140625" style="9" customWidth="1"/>
    <col min="15616" max="15616" width="53.42578125" style="9" customWidth="1"/>
    <col min="15617" max="15627" width="4.28515625" style="9" customWidth="1"/>
    <col min="15628" max="15628" width="6.140625" style="9" customWidth="1"/>
    <col min="15629" max="15629" width="4.28515625" style="9" customWidth="1"/>
    <col min="15630" max="15630" width="18.140625" style="9" bestFit="1" customWidth="1"/>
    <col min="15631" max="15631" width="40.28515625" style="9" bestFit="1" customWidth="1"/>
    <col min="15632" max="15632" width="4.5703125" style="9" customWidth="1"/>
    <col min="15633" max="15633" width="15.85546875" style="9" bestFit="1" customWidth="1"/>
    <col min="15634" max="15634" width="32.28515625" style="9" customWidth="1"/>
    <col min="15635" max="15636" width="9.140625" style="9"/>
    <col min="15637" max="15637" width="24.5703125" style="9" customWidth="1"/>
    <col min="15638" max="15870" width="9.140625" style="9"/>
    <col min="15871" max="15871" width="19.140625" style="9" customWidth="1"/>
    <col min="15872" max="15872" width="53.42578125" style="9" customWidth="1"/>
    <col min="15873" max="15883" width="4.28515625" style="9" customWidth="1"/>
    <col min="15884" max="15884" width="6.140625" style="9" customWidth="1"/>
    <col min="15885" max="15885" width="4.28515625" style="9" customWidth="1"/>
    <col min="15886" max="15886" width="18.140625" style="9" bestFit="1" customWidth="1"/>
    <col min="15887" max="15887" width="40.28515625" style="9" bestFit="1" customWidth="1"/>
    <col min="15888" max="15888" width="4.5703125" style="9" customWidth="1"/>
    <col min="15889" max="15889" width="15.85546875" style="9" bestFit="1" customWidth="1"/>
    <col min="15890" max="15890" width="32.28515625" style="9" customWidth="1"/>
    <col min="15891" max="15892" width="9.140625" style="9"/>
    <col min="15893" max="15893" width="24.5703125" style="9" customWidth="1"/>
    <col min="15894" max="16126" width="9.140625" style="9"/>
    <col min="16127" max="16127" width="19.140625" style="9" customWidth="1"/>
    <col min="16128" max="16128" width="53.42578125" style="9" customWidth="1"/>
    <col min="16129" max="16139" width="4.28515625" style="9" customWidth="1"/>
    <col min="16140" max="16140" width="6.140625" style="9" customWidth="1"/>
    <col min="16141" max="16141" width="4.28515625" style="9" customWidth="1"/>
    <col min="16142" max="16142" width="18.140625" style="9" bestFit="1" customWidth="1"/>
    <col min="16143" max="16143" width="40.28515625" style="9" bestFit="1" customWidth="1"/>
    <col min="16144" max="16144" width="4.5703125" style="9" customWidth="1"/>
    <col min="16145" max="16145" width="15.85546875" style="9" bestFit="1" customWidth="1"/>
    <col min="16146" max="16146" width="32.28515625" style="9" customWidth="1"/>
    <col min="16147" max="16148" width="9.140625" style="9"/>
    <col min="16149" max="16149" width="24.5703125" style="9" customWidth="1"/>
    <col min="16150" max="16384" width="9.140625" style="9"/>
  </cols>
  <sheetData>
    <row r="1" spans="1:21" ht="25.5" x14ac:dyDescent="0.2">
      <c r="A1" s="745" t="s">
        <v>671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2"/>
      <c r="R1" s="2"/>
      <c r="S1" s="2"/>
      <c r="T1" s="2"/>
      <c r="U1" s="339"/>
    </row>
    <row r="2" spans="1:21" ht="1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39"/>
    </row>
    <row r="3" spans="1:21" ht="21" customHeight="1" x14ac:dyDescent="0.2">
      <c r="A3" s="340" t="s">
        <v>605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2"/>
      <c r="T3" s="341"/>
      <c r="U3" s="339"/>
    </row>
    <row r="4" spans="1:21" ht="21" thickBot="1" x14ac:dyDescent="0.25">
      <c r="A4" s="8" t="s">
        <v>654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39"/>
    </row>
    <row r="5" spans="1:21" ht="16.5" thickTop="1" x14ac:dyDescent="0.25">
      <c r="A5" s="774" t="s">
        <v>520</v>
      </c>
      <c r="B5" s="772" t="s">
        <v>521</v>
      </c>
      <c r="C5" s="776" t="s">
        <v>522</v>
      </c>
      <c r="D5" s="777"/>
      <c r="E5" s="777"/>
      <c r="F5" s="777"/>
      <c r="G5" s="777"/>
      <c r="H5" s="778"/>
      <c r="I5" s="776" t="s">
        <v>523</v>
      </c>
      <c r="J5" s="777"/>
      <c r="K5" s="777"/>
      <c r="L5" s="777"/>
      <c r="M5" s="772" t="s">
        <v>524</v>
      </c>
      <c r="N5" s="772" t="s">
        <v>525</v>
      </c>
      <c r="O5" s="768" t="s">
        <v>526</v>
      </c>
      <c r="P5" s="768"/>
      <c r="Q5" s="769"/>
      <c r="R5" s="927" t="s">
        <v>527</v>
      </c>
      <c r="S5" s="768"/>
      <c r="T5" s="769"/>
      <c r="U5" s="772" t="s">
        <v>528</v>
      </c>
    </row>
    <row r="6" spans="1:21" ht="16.5" customHeight="1" thickBot="1" x14ac:dyDescent="0.25">
      <c r="A6" s="775"/>
      <c r="B6" s="773"/>
      <c r="C6" s="10">
        <v>1</v>
      </c>
      <c r="D6" s="124">
        <v>2</v>
      </c>
      <c r="E6" s="124">
        <v>3</v>
      </c>
      <c r="F6" s="124">
        <v>4</v>
      </c>
      <c r="G6" s="124">
        <v>5</v>
      </c>
      <c r="H6" s="11">
        <v>6</v>
      </c>
      <c r="I6" s="10" t="s">
        <v>529</v>
      </c>
      <c r="J6" s="124" t="s">
        <v>530</v>
      </c>
      <c r="K6" s="124" t="s">
        <v>531</v>
      </c>
      <c r="L6" s="124" t="s">
        <v>650</v>
      </c>
      <c r="M6" s="773"/>
      <c r="N6" s="934"/>
      <c r="O6" s="770"/>
      <c r="P6" s="770"/>
      <c r="Q6" s="771"/>
      <c r="R6" s="928"/>
      <c r="S6" s="770"/>
      <c r="T6" s="771"/>
      <c r="U6" s="773"/>
    </row>
    <row r="7" spans="1:21" x14ac:dyDescent="0.2">
      <c r="A7" s="929" t="s">
        <v>586</v>
      </c>
      <c r="B7" s="930"/>
      <c r="C7" s="944"/>
      <c r="D7" s="944"/>
      <c r="E7" s="944"/>
      <c r="F7" s="944"/>
      <c r="G7" s="944"/>
      <c r="H7" s="944"/>
      <c r="I7" s="944"/>
      <c r="J7" s="944"/>
      <c r="K7" s="944"/>
      <c r="L7" s="944"/>
      <c r="M7" s="944"/>
      <c r="N7" s="944"/>
      <c r="O7" s="343"/>
      <c r="P7" s="754"/>
      <c r="Q7" s="755"/>
      <c r="R7" s="755"/>
      <c r="S7" s="755"/>
      <c r="T7" s="755"/>
      <c r="U7" s="756"/>
    </row>
    <row r="8" spans="1:21" ht="15.75" thickBot="1" x14ac:dyDescent="0.25">
      <c r="A8" s="604" t="s">
        <v>587</v>
      </c>
      <c r="B8" s="605"/>
      <c r="C8" s="947"/>
      <c r="D8" s="948"/>
      <c r="E8" s="948"/>
      <c r="F8" s="948"/>
      <c r="G8" s="948"/>
      <c r="H8" s="949"/>
      <c r="I8" s="945"/>
      <c r="J8" s="946"/>
      <c r="K8" s="946"/>
      <c r="L8" s="946"/>
      <c r="M8" s="946"/>
      <c r="N8" s="946"/>
      <c r="O8" s="344"/>
      <c r="P8" s="27"/>
      <c r="Q8" s="98"/>
      <c r="R8" s="98"/>
      <c r="S8" s="98"/>
      <c r="T8" s="98"/>
      <c r="U8" s="99"/>
    </row>
    <row r="9" spans="1:21" x14ac:dyDescent="0.2">
      <c r="A9" s="258" t="s">
        <v>186</v>
      </c>
      <c r="B9" s="345" t="s">
        <v>588</v>
      </c>
      <c r="C9" s="346"/>
      <c r="D9" s="347"/>
      <c r="E9" s="347" t="s">
        <v>533</v>
      </c>
      <c r="F9" s="347"/>
      <c r="G9" s="347"/>
      <c r="H9" s="348"/>
      <c r="I9" s="349">
        <v>4</v>
      </c>
      <c r="J9" s="350"/>
      <c r="K9" s="350"/>
      <c r="L9" s="351"/>
      <c r="M9" s="190">
        <v>4</v>
      </c>
      <c r="N9" s="18" t="s">
        <v>544</v>
      </c>
      <c r="O9" s="18" t="s">
        <v>553</v>
      </c>
      <c r="P9" s="179" t="s">
        <v>12</v>
      </c>
      <c r="Q9" s="357" t="s">
        <v>13</v>
      </c>
      <c r="R9" s="352"/>
      <c r="S9" s="36" t="s">
        <v>188</v>
      </c>
      <c r="T9" s="180" t="s">
        <v>187</v>
      </c>
      <c r="U9" s="158" t="s">
        <v>30</v>
      </c>
    </row>
    <row r="10" spans="1:21" x14ac:dyDescent="0.2">
      <c r="A10" s="38" t="s">
        <v>188</v>
      </c>
      <c r="B10" s="159" t="s">
        <v>588</v>
      </c>
      <c r="C10" s="17"/>
      <c r="D10" s="49"/>
      <c r="E10" s="49" t="s">
        <v>533</v>
      </c>
      <c r="F10" s="49"/>
      <c r="G10" s="49"/>
      <c r="H10" s="39"/>
      <c r="I10" s="17"/>
      <c r="J10" s="49">
        <v>2</v>
      </c>
      <c r="K10" s="49"/>
      <c r="L10" s="50"/>
      <c r="M10" s="18">
        <v>3</v>
      </c>
      <c r="N10" s="18" t="s">
        <v>543</v>
      </c>
      <c r="O10" s="18" t="s">
        <v>553</v>
      </c>
      <c r="P10" s="179" t="s">
        <v>12</v>
      </c>
      <c r="Q10" s="357" t="s">
        <v>13</v>
      </c>
      <c r="R10" s="352"/>
      <c r="S10" s="184"/>
      <c r="T10" s="54"/>
      <c r="U10" s="158" t="s">
        <v>30</v>
      </c>
    </row>
    <row r="11" spans="1:21" ht="12.75" customHeight="1" x14ac:dyDescent="0.2">
      <c r="A11" s="38" t="s">
        <v>259</v>
      </c>
      <c r="B11" s="40" t="s">
        <v>189</v>
      </c>
      <c r="C11" s="17"/>
      <c r="D11" s="49" t="s">
        <v>533</v>
      </c>
      <c r="E11" s="49"/>
      <c r="F11" s="49"/>
      <c r="G11" s="49"/>
      <c r="H11" s="39"/>
      <c r="I11" s="17">
        <v>1</v>
      </c>
      <c r="J11" s="49"/>
      <c r="K11" s="49"/>
      <c r="L11" s="50"/>
      <c r="M11" s="18">
        <v>1</v>
      </c>
      <c r="N11" s="18" t="s">
        <v>544</v>
      </c>
      <c r="O11" s="18"/>
      <c r="P11" s="36"/>
      <c r="Q11" s="278"/>
      <c r="R11" s="279"/>
      <c r="S11" s="184"/>
      <c r="T11" s="54"/>
      <c r="U11" s="158" t="s">
        <v>255</v>
      </c>
    </row>
    <row r="12" spans="1:21" ht="12.75" customHeight="1" x14ac:dyDescent="0.2">
      <c r="A12" s="38" t="s">
        <v>191</v>
      </c>
      <c r="B12" s="89" t="s">
        <v>189</v>
      </c>
      <c r="C12" s="249"/>
      <c r="D12" s="49" t="s">
        <v>533</v>
      </c>
      <c r="E12" s="49"/>
      <c r="F12" s="49"/>
      <c r="G12" s="49"/>
      <c r="H12" s="39"/>
      <c r="I12" s="17"/>
      <c r="J12" s="49">
        <v>2</v>
      </c>
      <c r="K12" s="49"/>
      <c r="L12" s="50"/>
      <c r="M12" s="18">
        <v>3</v>
      </c>
      <c r="N12" s="18" t="s">
        <v>543</v>
      </c>
      <c r="O12" s="240"/>
      <c r="P12" s="188"/>
      <c r="Q12" s="69"/>
      <c r="R12" s="353"/>
      <c r="S12" s="184"/>
      <c r="T12" s="54"/>
      <c r="U12" s="158" t="s">
        <v>255</v>
      </c>
    </row>
    <row r="13" spans="1:21" ht="12.75" customHeight="1" x14ac:dyDescent="0.2">
      <c r="A13" s="38" t="s">
        <v>192</v>
      </c>
      <c r="B13" s="159" t="s">
        <v>193</v>
      </c>
      <c r="C13" s="249"/>
      <c r="D13" s="49"/>
      <c r="E13" s="49"/>
      <c r="F13" s="49" t="s">
        <v>533</v>
      </c>
      <c r="G13" s="49"/>
      <c r="H13" s="39"/>
      <c r="I13" s="17">
        <v>2</v>
      </c>
      <c r="J13" s="49"/>
      <c r="K13" s="49"/>
      <c r="L13" s="50"/>
      <c r="M13" s="18">
        <v>2</v>
      </c>
      <c r="N13" s="18" t="s">
        <v>544</v>
      </c>
      <c r="O13" s="18" t="s">
        <v>553</v>
      </c>
      <c r="P13" s="179" t="s">
        <v>186</v>
      </c>
      <c r="Q13" s="283" t="s">
        <v>588</v>
      </c>
      <c r="R13" s="191"/>
      <c r="S13" s="36" t="s">
        <v>194</v>
      </c>
      <c r="T13" s="606" t="s">
        <v>193</v>
      </c>
      <c r="U13" s="158" t="s">
        <v>256</v>
      </c>
    </row>
    <row r="14" spans="1:21" ht="12.75" customHeight="1" x14ac:dyDescent="0.2">
      <c r="A14" s="38" t="s">
        <v>194</v>
      </c>
      <c r="B14" s="159" t="s">
        <v>193</v>
      </c>
      <c r="C14" s="17"/>
      <c r="D14" s="49"/>
      <c r="E14" s="49"/>
      <c r="F14" s="49" t="s">
        <v>533</v>
      </c>
      <c r="G14" s="49"/>
      <c r="H14" s="39"/>
      <c r="I14" s="17"/>
      <c r="J14" s="49">
        <v>2</v>
      </c>
      <c r="K14" s="49"/>
      <c r="L14" s="50"/>
      <c r="M14" s="18">
        <v>3</v>
      </c>
      <c r="N14" s="18" t="s">
        <v>543</v>
      </c>
      <c r="O14" s="18" t="s">
        <v>553</v>
      </c>
      <c r="P14" s="191" t="s">
        <v>186</v>
      </c>
      <c r="Q14" s="283" t="s">
        <v>588</v>
      </c>
      <c r="R14" s="191"/>
      <c r="S14" s="184"/>
      <c r="T14" s="54"/>
      <c r="U14" s="158" t="s">
        <v>256</v>
      </c>
    </row>
    <row r="15" spans="1:21" ht="12.75" customHeight="1" x14ac:dyDescent="0.2">
      <c r="A15" s="245" t="s">
        <v>260</v>
      </c>
      <c r="B15" s="246" t="s">
        <v>262</v>
      </c>
      <c r="C15" s="372"/>
      <c r="D15" s="350"/>
      <c r="E15" s="350" t="s">
        <v>533</v>
      </c>
      <c r="F15" s="350"/>
      <c r="G15" s="350"/>
      <c r="H15" s="373"/>
      <c r="I15" s="349">
        <v>1</v>
      </c>
      <c r="J15" s="350"/>
      <c r="K15" s="350"/>
      <c r="L15" s="351"/>
      <c r="M15" s="190">
        <v>1</v>
      </c>
      <c r="N15" s="18" t="s">
        <v>544</v>
      </c>
      <c r="O15" s="190"/>
      <c r="P15" s="36"/>
      <c r="Q15" s="278"/>
      <c r="R15" s="279"/>
      <c r="S15" s="184"/>
      <c r="T15" s="54"/>
      <c r="U15" s="158" t="s">
        <v>257</v>
      </c>
    </row>
    <row r="16" spans="1:21" ht="12.75" customHeight="1" x14ac:dyDescent="0.2">
      <c r="A16" s="38" t="s">
        <v>261</v>
      </c>
      <c r="B16" s="246" t="s">
        <v>262</v>
      </c>
      <c r="C16" s="249"/>
      <c r="D16" s="49"/>
      <c r="E16" s="49" t="s">
        <v>533</v>
      </c>
      <c r="F16" s="49"/>
      <c r="G16" s="49"/>
      <c r="H16" s="39"/>
      <c r="I16" s="17"/>
      <c r="J16" s="49">
        <v>2</v>
      </c>
      <c r="K16" s="49"/>
      <c r="L16" s="50"/>
      <c r="M16" s="18">
        <v>3</v>
      </c>
      <c r="N16" s="18" t="s">
        <v>543</v>
      </c>
      <c r="O16" s="51"/>
      <c r="P16" s="52"/>
      <c r="Q16" s="69"/>
      <c r="R16" s="353"/>
      <c r="S16" s="184"/>
      <c r="T16" s="54"/>
      <c r="U16" s="158" t="s">
        <v>258</v>
      </c>
    </row>
    <row r="17" spans="1:21" ht="12.75" customHeight="1" x14ac:dyDescent="0.2">
      <c r="A17" s="38" t="s">
        <v>369</v>
      </c>
      <c r="B17" s="89" t="s">
        <v>370</v>
      </c>
      <c r="C17" s="249"/>
      <c r="D17" s="49"/>
      <c r="E17" s="49"/>
      <c r="F17" s="49" t="s">
        <v>533</v>
      </c>
      <c r="G17" s="49"/>
      <c r="H17" s="39"/>
      <c r="I17" s="17">
        <v>2</v>
      </c>
      <c r="J17" s="49"/>
      <c r="K17" s="49"/>
      <c r="L17" s="50"/>
      <c r="M17" s="18">
        <v>3</v>
      </c>
      <c r="N17" s="18" t="s">
        <v>544</v>
      </c>
      <c r="O17" s="51"/>
      <c r="P17" s="52"/>
      <c r="Q17" s="69"/>
      <c r="R17" s="353"/>
      <c r="S17" s="184"/>
      <c r="T17" s="54"/>
      <c r="U17" s="158" t="s">
        <v>421</v>
      </c>
    </row>
    <row r="18" spans="1:21" ht="12.75" customHeight="1" x14ac:dyDescent="0.2">
      <c r="A18" s="38" t="s">
        <v>195</v>
      </c>
      <c r="B18" s="159" t="s">
        <v>196</v>
      </c>
      <c r="C18" s="249"/>
      <c r="D18" s="49"/>
      <c r="E18" s="49"/>
      <c r="F18" s="49" t="s">
        <v>533</v>
      </c>
      <c r="G18" s="49"/>
      <c r="H18" s="50"/>
      <c r="I18" s="17">
        <v>2</v>
      </c>
      <c r="J18" s="49"/>
      <c r="K18" s="49"/>
      <c r="L18" s="50"/>
      <c r="M18" s="18">
        <v>2</v>
      </c>
      <c r="N18" s="18" t="s">
        <v>544</v>
      </c>
      <c r="O18" s="35" t="s">
        <v>3</v>
      </c>
      <c r="P18" s="160" t="s">
        <v>197</v>
      </c>
      <c r="Q18" s="284" t="s">
        <v>199</v>
      </c>
      <c r="R18" s="160"/>
      <c r="S18" s="160"/>
      <c r="T18" s="284"/>
      <c r="U18" s="158" t="s">
        <v>198</v>
      </c>
    </row>
    <row r="19" spans="1:21" ht="12.75" customHeight="1" x14ac:dyDescent="0.2">
      <c r="A19" s="38" t="s">
        <v>197</v>
      </c>
      <c r="B19" s="159" t="s">
        <v>199</v>
      </c>
      <c r="C19" s="249"/>
      <c r="D19" s="49"/>
      <c r="E19" s="49"/>
      <c r="F19" s="49" t="s">
        <v>533</v>
      </c>
      <c r="G19" s="49"/>
      <c r="H19" s="39"/>
      <c r="I19" s="17"/>
      <c r="J19" s="49">
        <v>1</v>
      </c>
      <c r="K19" s="49"/>
      <c r="L19" s="50"/>
      <c r="M19" s="18">
        <v>2</v>
      </c>
      <c r="N19" s="18" t="s">
        <v>543</v>
      </c>
      <c r="O19" s="18" t="s">
        <v>553</v>
      </c>
      <c r="P19" s="195" t="s">
        <v>18</v>
      </c>
      <c r="Q19" s="53" t="s">
        <v>547</v>
      </c>
      <c r="R19" s="355" t="s">
        <v>589</v>
      </c>
      <c r="S19" s="38" t="s">
        <v>259</v>
      </c>
      <c r="T19" s="68" t="s">
        <v>189</v>
      </c>
      <c r="U19" s="158" t="s">
        <v>198</v>
      </c>
    </row>
    <row r="20" spans="1:21" ht="12.75" customHeight="1" x14ac:dyDescent="0.2">
      <c r="A20" s="38" t="s">
        <v>200</v>
      </c>
      <c r="B20" s="159" t="s">
        <v>201</v>
      </c>
      <c r="C20" s="249"/>
      <c r="D20" s="49"/>
      <c r="E20" s="49"/>
      <c r="F20" s="49"/>
      <c r="G20" s="49" t="s">
        <v>533</v>
      </c>
      <c r="H20" s="39"/>
      <c r="I20" s="17">
        <v>2</v>
      </c>
      <c r="J20" s="49"/>
      <c r="K20" s="49"/>
      <c r="L20" s="50"/>
      <c r="M20" s="18">
        <v>2</v>
      </c>
      <c r="N20" s="18" t="s">
        <v>544</v>
      </c>
      <c r="O20" s="35" t="s">
        <v>3</v>
      </c>
      <c r="P20" s="160" t="s">
        <v>202</v>
      </c>
      <c r="Q20" s="284" t="s">
        <v>203</v>
      </c>
      <c r="R20" s="160"/>
      <c r="S20" s="36"/>
      <c r="T20" s="580"/>
      <c r="U20" s="158" t="s">
        <v>263</v>
      </c>
    </row>
    <row r="21" spans="1:21" ht="12.75" customHeight="1" x14ac:dyDescent="0.2">
      <c r="A21" s="38" t="s">
        <v>202</v>
      </c>
      <c r="B21" s="159" t="s">
        <v>203</v>
      </c>
      <c r="C21" s="249"/>
      <c r="D21" s="49"/>
      <c r="E21" s="49"/>
      <c r="F21" s="49"/>
      <c r="G21" s="49" t="s">
        <v>533</v>
      </c>
      <c r="H21" s="39"/>
      <c r="I21" s="17"/>
      <c r="J21" s="49">
        <v>1</v>
      </c>
      <c r="K21" s="49"/>
      <c r="L21" s="50"/>
      <c r="M21" s="18">
        <v>1</v>
      </c>
      <c r="N21" s="18" t="s">
        <v>543</v>
      </c>
      <c r="O21" s="18" t="s">
        <v>553</v>
      </c>
      <c r="P21" s="179" t="s">
        <v>10</v>
      </c>
      <c r="Q21" s="283" t="s">
        <v>11</v>
      </c>
      <c r="R21" s="18" t="s">
        <v>553</v>
      </c>
      <c r="S21" s="179" t="s">
        <v>194</v>
      </c>
      <c r="T21" s="581" t="s">
        <v>193</v>
      </c>
      <c r="U21" s="158" t="s">
        <v>263</v>
      </c>
    </row>
    <row r="22" spans="1:21" ht="12.75" customHeight="1" x14ac:dyDescent="0.2">
      <c r="A22" s="38" t="s">
        <v>419</v>
      </c>
      <c r="B22" s="89" t="s">
        <v>371</v>
      </c>
      <c r="C22" s="249"/>
      <c r="D22" s="49"/>
      <c r="E22" s="49" t="s">
        <v>533</v>
      </c>
      <c r="F22" s="49"/>
      <c r="G22" s="49"/>
      <c r="H22" s="39"/>
      <c r="I22" s="17">
        <v>2</v>
      </c>
      <c r="J22" s="49"/>
      <c r="K22" s="49"/>
      <c r="L22" s="50"/>
      <c r="M22" s="18">
        <v>3</v>
      </c>
      <c r="N22" s="18" t="s">
        <v>544</v>
      </c>
      <c r="O22" s="51"/>
      <c r="P22" s="52"/>
      <c r="Q22" s="69"/>
      <c r="R22" s="353"/>
      <c r="S22" s="19"/>
      <c r="T22" s="54"/>
      <c r="U22" s="158" t="s">
        <v>255</v>
      </c>
    </row>
    <row r="23" spans="1:21" ht="12.75" customHeight="1" x14ac:dyDescent="0.2">
      <c r="A23" s="38" t="s">
        <v>420</v>
      </c>
      <c r="B23" s="89" t="s">
        <v>372</v>
      </c>
      <c r="C23" s="249"/>
      <c r="D23" s="49"/>
      <c r="E23" s="49"/>
      <c r="F23" s="49" t="s">
        <v>533</v>
      </c>
      <c r="G23" s="49"/>
      <c r="H23" s="39"/>
      <c r="I23" s="17">
        <v>1</v>
      </c>
      <c r="J23" s="49"/>
      <c r="K23" s="49"/>
      <c r="L23" s="50"/>
      <c r="M23" s="18">
        <v>1</v>
      </c>
      <c r="N23" s="18" t="s">
        <v>544</v>
      </c>
      <c r="O23" s="18" t="s">
        <v>553</v>
      </c>
      <c r="P23" s="179" t="s">
        <v>12</v>
      </c>
      <c r="Q23" s="356" t="s">
        <v>606</v>
      </c>
      <c r="R23" s="357"/>
      <c r="S23" s="19"/>
      <c r="T23" s="54"/>
      <c r="U23" s="158" t="s">
        <v>255</v>
      </c>
    </row>
    <row r="24" spans="1:21" ht="12.75" customHeight="1" x14ac:dyDescent="0.2">
      <c r="A24" s="14" t="s">
        <v>373</v>
      </c>
      <c r="B24" s="354" t="s">
        <v>372</v>
      </c>
      <c r="C24" s="15"/>
      <c r="D24" s="48"/>
      <c r="E24" s="48"/>
      <c r="F24" s="48" t="s">
        <v>533</v>
      </c>
      <c r="G24" s="48"/>
      <c r="H24" s="16"/>
      <c r="I24" s="17"/>
      <c r="J24" s="49">
        <v>1</v>
      </c>
      <c r="K24" s="49"/>
      <c r="L24" s="50"/>
      <c r="M24" s="18">
        <v>2</v>
      </c>
      <c r="N24" s="18" t="s">
        <v>543</v>
      </c>
      <c r="O24" s="18" t="s">
        <v>553</v>
      </c>
      <c r="P24" s="179" t="s">
        <v>12</v>
      </c>
      <c r="Q24" s="356" t="s">
        <v>606</v>
      </c>
      <c r="R24" s="357"/>
      <c r="S24" s="19"/>
      <c r="T24" s="54"/>
      <c r="U24" s="158" t="s">
        <v>255</v>
      </c>
    </row>
    <row r="25" spans="1:21" x14ac:dyDescent="0.2">
      <c r="A25" s="897" t="s">
        <v>538</v>
      </c>
      <c r="B25" s="898"/>
      <c r="C25" s="20">
        <f t="shared" ref="C25:H25" si="0">SUMIF(C9:C24,"=x",$I9:$I24)+SUMIF(C9:C24,"=x",$J9:$J24)+SUMIF(C9:C24,"=x",$K9:$K24)</f>
        <v>0</v>
      </c>
      <c r="D25" s="91">
        <f t="shared" si="0"/>
        <v>3</v>
      </c>
      <c r="E25" s="91">
        <f t="shared" si="0"/>
        <v>11</v>
      </c>
      <c r="F25" s="91">
        <f t="shared" si="0"/>
        <v>11</v>
      </c>
      <c r="G25" s="91">
        <f t="shared" si="0"/>
        <v>3</v>
      </c>
      <c r="H25" s="358">
        <f t="shared" si="0"/>
        <v>0</v>
      </c>
      <c r="I25" s="742">
        <f>SUM(C25:H25)</f>
        <v>28</v>
      </c>
      <c r="J25" s="759"/>
      <c r="K25" s="759"/>
      <c r="L25" s="759"/>
      <c r="M25" s="759"/>
      <c r="N25" s="760"/>
      <c r="O25" s="134"/>
      <c r="P25" s="935"/>
      <c r="Q25" s="843"/>
      <c r="R25" s="843"/>
      <c r="S25" s="843"/>
      <c r="T25" s="843"/>
      <c r="U25" s="844"/>
    </row>
    <row r="26" spans="1:21" x14ac:dyDescent="0.2">
      <c r="A26" s="733" t="s">
        <v>539</v>
      </c>
      <c r="B26" s="734"/>
      <c r="C26" s="22">
        <f t="shared" ref="C26:H26" si="1">SUMIF(C9:C24,"=x",$M9:$M24)</f>
        <v>0</v>
      </c>
      <c r="D26" s="117">
        <f t="shared" si="1"/>
        <v>4</v>
      </c>
      <c r="E26" s="117">
        <f t="shared" si="1"/>
        <v>14</v>
      </c>
      <c r="F26" s="117">
        <f t="shared" si="1"/>
        <v>15</v>
      </c>
      <c r="G26" s="117">
        <f t="shared" si="1"/>
        <v>3</v>
      </c>
      <c r="H26" s="136">
        <f t="shared" si="1"/>
        <v>0</v>
      </c>
      <c r="I26" s="735">
        <f>SUM(C26:H26)</f>
        <v>36</v>
      </c>
      <c r="J26" s="762"/>
      <c r="K26" s="762"/>
      <c r="L26" s="762"/>
      <c r="M26" s="762"/>
      <c r="N26" s="763"/>
      <c r="O26" s="138"/>
      <c r="P26" s="935"/>
      <c r="Q26" s="843"/>
      <c r="R26" s="843"/>
      <c r="S26" s="843"/>
      <c r="T26" s="843"/>
      <c r="U26" s="844"/>
    </row>
    <row r="27" spans="1:21" x14ac:dyDescent="0.2">
      <c r="A27" s="747" t="s">
        <v>540</v>
      </c>
      <c r="B27" s="748"/>
      <c r="C27" s="24">
        <f t="shared" ref="C27:H27" si="2">SUMPRODUCT(--(C9:C24="x"),--($N9:$N24="K(5)"))</f>
        <v>0</v>
      </c>
      <c r="D27" s="95">
        <f t="shared" si="2"/>
        <v>1</v>
      </c>
      <c r="E27" s="95">
        <f t="shared" si="2"/>
        <v>3</v>
      </c>
      <c r="F27" s="95">
        <f t="shared" si="2"/>
        <v>4</v>
      </c>
      <c r="G27" s="95">
        <f t="shared" si="2"/>
        <v>1</v>
      </c>
      <c r="H27" s="140">
        <f t="shared" si="2"/>
        <v>0</v>
      </c>
      <c r="I27" s="749">
        <f>SUM(C27:H27)</f>
        <v>9</v>
      </c>
      <c r="J27" s="764"/>
      <c r="K27" s="764"/>
      <c r="L27" s="764"/>
      <c r="M27" s="764"/>
      <c r="N27" s="765"/>
      <c r="O27" s="141"/>
      <c r="P27" s="935"/>
      <c r="Q27" s="843"/>
      <c r="R27" s="843"/>
      <c r="S27" s="843"/>
      <c r="T27" s="843"/>
      <c r="U27" s="844"/>
    </row>
    <row r="28" spans="1:21" x14ac:dyDescent="0.2">
      <c r="A28" s="904" t="s">
        <v>607</v>
      </c>
      <c r="B28" s="905"/>
      <c r="C28" s="905"/>
      <c r="D28" s="905"/>
      <c r="E28" s="905"/>
      <c r="F28" s="905"/>
      <c r="G28" s="905"/>
      <c r="H28" s="905"/>
      <c r="I28" s="905"/>
      <c r="J28" s="905"/>
      <c r="K28" s="905"/>
      <c r="L28" s="905"/>
      <c r="M28" s="905"/>
      <c r="N28" s="906"/>
      <c r="O28" s="359"/>
      <c r="P28" s="27"/>
      <c r="Q28" s="98"/>
      <c r="R28" s="98"/>
      <c r="S28" s="98"/>
      <c r="T28" s="98"/>
      <c r="U28" s="99"/>
    </row>
    <row r="29" spans="1:21" x14ac:dyDescent="0.2">
      <c r="A29" s="360" t="s">
        <v>374</v>
      </c>
      <c r="B29" s="360" t="s">
        <v>375</v>
      </c>
      <c r="C29" s="346"/>
      <c r="D29" s="347"/>
      <c r="E29" s="347" t="s">
        <v>533</v>
      </c>
      <c r="F29" s="347"/>
      <c r="G29" s="347"/>
      <c r="H29" s="348"/>
      <c r="I29" s="349">
        <v>2</v>
      </c>
      <c r="J29" s="350"/>
      <c r="K29" s="350"/>
      <c r="L29" s="351"/>
      <c r="M29" s="190">
        <v>2</v>
      </c>
      <c r="N29" s="18" t="s">
        <v>544</v>
      </c>
      <c r="O29" s="361"/>
      <c r="P29" s="52"/>
      <c r="Q29" s="69"/>
      <c r="R29" s="357"/>
      <c r="S29" s="19"/>
      <c r="T29" s="54"/>
      <c r="U29" s="108" t="s">
        <v>117</v>
      </c>
    </row>
    <row r="30" spans="1:21" x14ac:dyDescent="0.2">
      <c r="A30" s="14" t="s">
        <v>422</v>
      </c>
      <c r="B30" s="14" t="s">
        <v>376</v>
      </c>
      <c r="C30" s="192"/>
      <c r="D30" s="48"/>
      <c r="E30" s="48"/>
      <c r="F30" s="48" t="s">
        <v>533</v>
      </c>
      <c r="G30" s="48"/>
      <c r="H30" s="16"/>
      <c r="I30" s="17">
        <v>2</v>
      </c>
      <c r="J30" s="49"/>
      <c r="K30" s="49"/>
      <c r="L30" s="50"/>
      <c r="M30" s="18">
        <v>2</v>
      </c>
      <c r="N30" s="18" t="s">
        <v>543</v>
      </c>
      <c r="O30" s="35"/>
      <c r="P30" s="36"/>
      <c r="Q30" s="36"/>
      <c r="R30" s="357"/>
      <c r="S30" s="19"/>
      <c r="T30" s="54"/>
      <c r="U30" s="108" t="s">
        <v>113</v>
      </c>
    </row>
    <row r="31" spans="1:21" x14ac:dyDescent="0.2">
      <c r="A31" s="14" t="s">
        <v>377</v>
      </c>
      <c r="B31" s="14" t="s">
        <v>376</v>
      </c>
      <c r="C31" s="192"/>
      <c r="D31" s="48"/>
      <c r="E31" s="48"/>
      <c r="F31" s="48" t="s">
        <v>533</v>
      </c>
      <c r="G31" s="48"/>
      <c r="H31" s="16"/>
      <c r="I31" s="17"/>
      <c r="J31" s="49">
        <v>1</v>
      </c>
      <c r="K31" s="49"/>
      <c r="L31" s="50"/>
      <c r="M31" s="18">
        <v>2</v>
      </c>
      <c r="N31" s="18" t="s">
        <v>543</v>
      </c>
      <c r="O31" s="18"/>
      <c r="P31" s="191"/>
      <c r="Q31" s="191"/>
      <c r="R31" s="357"/>
      <c r="S31" s="19"/>
      <c r="T31" s="54"/>
      <c r="U31" s="108" t="s">
        <v>113</v>
      </c>
    </row>
    <row r="32" spans="1:21" x14ac:dyDescent="0.2">
      <c r="A32" s="14" t="s">
        <v>378</v>
      </c>
      <c r="B32" s="14" t="s">
        <v>379</v>
      </c>
      <c r="C32" s="192"/>
      <c r="D32" s="48"/>
      <c r="E32" s="48"/>
      <c r="F32" s="48"/>
      <c r="G32" s="48" t="s">
        <v>533</v>
      </c>
      <c r="H32" s="16"/>
      <c r="I32" s="17">
        <v>2</v>
      </c>
      <c r="J32" s="49"/>
      <c r="K32" s="49"/>
      <c r="L32" s="50"/>
      <c r="M32" s="18">
        <v>2</v>
      </c>
      <c r="N32" s="18" t="s">
        <v>544</v>
      </c>
      <c r="O32" s="35" t="s">
        <v>3</v>
      </c>
      <c r="P32" s="36" t="s">
        <v>380</v>
      </c>
      <c r="Q32" s="36" t="s">
        <v>379</v>
      </c>
      <c r="R32" s="357"/>
      <c r="S32" s="19"/>
      <c r="T32" s="54"/>
      <c r="U32" s="158" t="s">
        <v>56</v>
      </c>
    </row>
    <row r="33" spans="1:21" x14ac:dyDescent="0.2">
      <c r="A33" s="14" t="s">
        <v>380</v>
      </c>
      <c r="B33" s="14" t="s">
        <v>379</v>
      </c>
      <c r="C33" s="192"/>
      <c r="D33" s="48"/>
      <c r="E33" s="48"/>
      <c r="F33" s="48"/>
      <c r="G33" s="48" t="s">
        <v>533</v>
      </c>
      <c r="H33" s="16"/>
      <c r="I33" s="17"/>
      <c r="J33" s="49">
        <v>1</v>
      </c>
      <c r="K33" s="49"/>
      <c r="L33" s="50"/>
      <c r="M33" s="18">
        <v>2</v>
      </c>
      <c r="N33" s="18" t="s">
        <v>543</v>
      </c>
      <c r="O33" s="84"/>
      <c r="P33" s="52"/>
      <c r="Q33" s="69"/>
      <c r="R33" s="357"/>
      <c r="S33" s="19"/>
      <c r="T33" s="54"/>
      <c r="U33" s="158" t="s">
        <v>56</v>
      </c>
    </row>
    <row r="34" spans="1:21" x14ac:dyDescent="0.2">
      <c r="A34" s="38" t="s">
        <v>423</v>
      </c>
      <c r="B34" s="38" t="s">
        <v>381</v>
      </c>
      <c r="C34" s="249"/>
      <c r="D34" s="49"/>
      <c r="E34" s="49"/>
      <c r="F34" s="49"/>
      <c r="G34" s="49" t="s">
        <v>533</v>
      </c>
      <c r="H34" s="39"/>
      <c r="I34" s="17">
        <v>2</v>
      </c>
      <c r="J34" s="49"/>
      <c r="K34" s="49"/>
      <c r="L34" s="50"/>
      <c r="M34" s="18">
        <v>2</v>
      </c>
      <c r="N34" s="18" t="s">
        <v>543</v>
      </c>
      <c r="O34" s="362"/>
      <c r="P34" s="36"/>
      <c r="Q34" s="36"/>
      <c r="R34" s="357"/>
      <c r="S34" s="19"/>
      <c r="T34" s="54"/>
      <c r="U34" s="108" t="s">
        <v>56</v>
      </c>
    </row>
    <row r="35" spans="1:21" x14ac:dyDescent="0.2">
      <c r="A35" s="14" t="s">
        <v>382</v>
      </c>
      <c r="B35" s="14" t="s">
        <v>381</v>
      </c>
      <c r="C35" s="192"/>
      <c r="D35" s="48"/>
      <c r="E35" s="48"/>
      <c r="F35" s="48"/>
      <c r="G35" s="48" t="s">
        <v>533</v>
      </c>
      <c r="H35" s="16"/>
      <c r="I35" s="17"/>
      <c r="J35" s="49">
        <v>1</v>
      </c>
      <c r="K35" s="49"/>
      <c r="L35" s="50"/>
      <c r="M35" s="18">
        <v>2</v>
      </c>
      <c r="N35" s="18" t="s">
        <v>543</v>
      </c>
      <c r="O35" s="84"/>
      <c r="P35" s="52"/>
      <c r="Q35" s="69"/>
      <c r="R35" s="357"/>
      <c r="S35" s="19"/>
      <c r="T35" s="54"/>
      <c r="U35" s="108" t="s">
        <v>56</v>
      </c>
    </row>
    <row r="36" spans="1:21" x14ac:dyDescent="0.2">
      <c r="A36" s="14" t="s">
        <v>383</v>
      </c>
      <c r="B36" s="126" t="s">
        <v>384</v>
      </c>
      <c r="C36" s="192"/>
      <c r="D36" s="48" t="s">
        <v>533</v>
      </c>
      <c r="E36" s="48"/>
      <c r="F36" s="48"/>
      <c r="G36" s="48"/>
      <c r="H36" s="16"/>
      <c r="I36" s="17"/>
      <c r="J36" s="49">
        <v>1</v>
      </c>
      <c r="K36" s="49"/>
      <c r="L36" s="50"/>
      <c r="M36" s="18">
        <v>2</v>
      </c>
      <c r="N36" s="18" t="s">
        <v>543</v>
      </c>
      <c r="O36" s="86"/>
      <c r="P36" s="52"/>
      <c r="Q36" s="69"/>
      <c r="R36" s="357"/>
      <c r="S36" s="19"/>
      <c r="T36" s="54"/>
      <c r="U36" s="108" t="s">
        <v>113</v>
      </c>
    </row>
    <row r="37" spans="1:21" x14ac:dyDescent="0.2">
      <c r="A37" s="14" t="s">
        <v>385</v>
      </c>
      <c r="B37" s="14" t="s">
        <v>386</v>
      </c>
      <c r="C37" s="192"/>
      <c r="D37" s="48"/>
      <c r="E37" s="48"/>
      <c r="F37" s="48" t="s">
        <v>533</v>
      </c>
      <c r="G37" s="48"/>
      <c r="H37" s="16"/>
      <c r="I37" s="17"/>
      <c r="J37" s="49">
        <v>1</v>
      </c>
      <c r="K37" s="49"/>
      <c r="L37" s="50"/>
      <c r="M37" s="18">
        <v>2</v>
      </c>
      <c r="N37" s="18" t="s">
        <v>543</v>
      </c>
      <c r="O37" s="84"/>
      <c r="P37" s="52"/>
      <c r="Q37" s="69"/>
      <c r="R37" s="357"/>
      <c r="S37" s="19"/>
      <c r="T37" s="54"/>
      <c r="U37" s="108" t="s">
        <v>113</v>
      </c>
    </row>
    <row r="38" spans="1:21" x14ac:dyDescent="0.2">
      <c r="A38" s="897" t="s">
        <v>538</v>
      </c>
      <c r="B38" s="898"/>
      <c r="C38" s="20">
        <f t="shared" ref="C38:H38" si="3">SUMIF(C29:C37,"=x",$I29:$I37)+SUMIF(C29:C37,"=x",$J29:$J37)+SUMIF(C29:C37,"=x",$K29:$K37)</f>
        <v>0</v>
      </c>
      <c r="D38" s="91">
        <f t="shared" si="3"/>
        <v>1</v>
      </c>
      <c r="E38" s="91">
        <f t="shared" si="3"/>
        <v>2</v>
      </c>
      <c r="F38" s="91">
        <f t="shared" si="3"/>
        <v>4</v>
      </c>
      <c r="G38" s="91">
        <f t="shared" si="3"/>
        <v>6</v>
      </c>
      <c r="H38" s="358">
        <f t="shared" si="3"/>
        <v>0</v>
      </c>
      <c r="I38" s="742">
        <f>SUM(C38:H38)</f>
        <v>13</v>
      </c>
      <c r="J38" s="759"/>
      <c r="K38" s="759"/>
      <c r="L38" s="759"/>
      <c r="M38" s="759"/>
      <c r="N38" s="760"/>
      <c r="O38" s="134"/>
      <c r="P38" s="935"/>
      <c r="Q38" s="843"/>
      <c r="R38" s="843"/>
      <c r="S38" s="843"/>
      <c r="T38" s="843"/>
      <c r="U38" s="844"/>
    </row>
    <row r="39" spans="1:21" x14ac:dyDescent="0.2">
      <c r="A39" s="733" t="s">
        <v>539</v>
      </c>
      <c r="B39" s="734"/>
      <c r="C39" s="22">
        <f t="shared" ref="C39:H39" si="4">SUMIF(C29:C37,"=x",$M29:$M37)</f>
        <v>0</v>
      </c>
      <c r="D39" s="117">
        <f t="shared" si="4"/>
        <v>2</v>
      </c>
      <c r="E39" s="117">
        <f t="shared" si="4"/>
        <v>2</v>
      </c>
      <c r="F39" s="117">
        <f t="shared" si="4"/>
        <v>6</v>
      </c>
      <c r="G39" s="117">
        <f t="shared" si="4"/>
        <v>8</v>
      </c>
      <c r="H39" s="136">
        <f t="shared" si="4"/>
        <v>0</v>
      </c>
      <c r="I39" s="735">
        <f>SUM(C39:H39)</f>
        <v>18</v>
      </c>
      <c r="J39" s="762"/>
      <c r="K39" s="762"/>
      <c r="L39" s="762"/>
      <c r="M39" s="762"/>
      <c r="N39" s="763"/>
      <c r="O39" s="138"/>
      <c r="P39" s="935"/>
      <c r="Q39" s="843"/>
      <c r="R39" s="843"/>
      <c r="S39" s="843"/>
      <c r="T39" s="843"/>
      <c r="U39" s="844"/>
    </row>
    <row r="40" spans="1:21" x14ac:dyDescent="0.2">
      <c r="A40" s="747" t="s">
        <v>540</v>
      </c>
      <c r="B40" s="748"/>
      <c r="C40" s="24">
        <f t="shared" ref="C40:H40" si="5">SUMPRODUCT(--(C29:C37="x"),--($N29:$N37="K(5)"))</f>
        <v>0</v>
      </c>
      <c r="D40" s="95">
        <f t="shared" si="5"/>
        <v>0</v>
      </c>
      <c r="E40" s="95">
        <f t="shared" si="5"/>
        <v>1</v>
      </c>
      <c r="F40" s="95">
        <f t="shared" si="5"/>
        <v>0</v>
      </c>
      <c r="G40" s="95">
        <f t="shared" si="5"/>
        <v>1</v>
      </c>
      <c r="H40" s="363">
        <f t="shared" si="5"/>
        <v>0</v>
      </c>
      <c r="I40" s="749">
        <f>SUM(C40:H40)</f>
        <v>2</v>
      </c>
      <c r="J40" s="764"/>
      <c r="K40" s="764"/>
      <c r="L40" s="764"/>
      <c r="M40" s="764"/>
      <c r="N40" s="765"/>
      <c r="O40" s="141"/>
      <c r="P40" s="935"/>
      <c r="Q40" s="843"/>
      <c r="R40" s="843"/>
      <c r="S40" s="843"/>
      <c r="T40" s="843"/>
      <c r="U40" s="844"/>
    </row>
    <row r="41" spans="1:21" x14ac:dyDescent="0.2">
      <c r="A41" s="904" t="s">
        <v>608</v>
      </c>
      <c r="B41" s="905"/>
      <c r="C41" s="905"/>
      <c r="D41" s="905"/>
      <c r="E41" s="905"/>
      <c r="F41" s="905"/>
      <c r="G41" s="905"/>
      <c r="H41" s="905"/>
      <c r="I41" s="905"/>
      <c r="J41" s="905"/>
      <c r="K41" s="905"/>
      <c r="L41" s="905"/>
      <c r="M41" s="905"/>
      <c r="N41" s="906"/>
      <c r="O41" s="359"/>
      <c r="P41" s="27"/>
      <c r="Q41" s="98"/>
      <c r="R41" s="98"/>
      <c r="S41" s="98"/>
      <c r="T41" s="98"/>
      <c r="U41" s="99"/>
    </row>
    <row r="42" spans="1:21" ht="12.75" customHeight="1" x14ac:dyDescent="0.2">
      <c r="A42" s="14" t="s">
        <v>387</v>
      </c>
      <c r="B42" s="34" t="s">
        <v>388</v>
      </c>
      <c r="C42" s="15"/>
      <c r="D42" s="347"/>
      <c r="E42" s="347" t="s">
        <v>533</v>
      </c>
      <c r="F42" s="347"/>
      <c r="G42" s="347"/>
      <c r="H42" s="348"/>
      <c r="I42" s="349">
        <v>2</v>
      </c>
      <c r="J42" s="350"/>
      <c r="K42" s="350"/>
      <c r="L42" s="351"/>
      <c r="M42" s="190">
        <v>2</v>
      </c>
      <c r="N42" s="18" t="s">
        <v>544</v>
      </c>
      <c r="O42" s="84"/>
      <c r="P42" s="52"/>
      <c r="Q42" s="69"/>
      <c r="R42" s="357"/>
      <c r="S42" s="19"/>
      <c r="T42" s="54"/>
      <c r="U42" s="108" t="s">
        <v>109</v>
      </c>
    </row>
    <row r="43" spans="1:21" ht="12.75" customHeight="1" x14ac:dyDescent="0.2">
      <c r="A43" s="14" t="s">
        <v>389</v>
      </c>
      <c r="B43" s="34" t="s">
        <v>388</v>
      </c>
      <c r="C43" s="15"/>
      <c r="D43" s="48"/>
      <c r="E43" s="48"/>
      <c r="F43" s="48" t="s">
        <v>533</v>
      </c>
      <c r="G43" s="48"/>
      <c r="H43" s="16"/>
      <c r="I43" s="17"/>
      <c r="J43" s="49"/>
      <c r="K43" s="49">
        <v>2</v>
      </c>
      <c r="L43" s="50"/>
      <c r="M43" s="18">
        <v>3</v>
      </c>
      <c r="N43" s="18" t="s">
        <v>543</v>
      </c>
      <c r="O43" s="18" t="s">
        <v>553</v>
      </c>
      <c r="P43" s="179" t="s">
        <v>387</v>
      </c>
      <c r="Q43" s="607" t="s">
        <v>388</v>
      </c>
      <c r="R43" s="357"/>
      <c r="S43" s="19"/>
      <c r="T43" s="54"/>
      <c r="U43" s="108" t="s">
        <v>109</v>
      </c>
    </row>
    <row r="44" spans="1:21" ht="12.75" customHeight="1" x14ac:dyDescent="0.2">
      <c r="A44" s="38" t="s">
        <v>424</v>
      </c>
      <c r="B44" s="55" t="s">
        <v>390</v>
      </c>
      <c r="C44" s="17"/>
      <c r="D44" s="49"/>
      <c r="E44" s="49"/>
      <c r="F44" s="49" t="s">
        <v>533</v>
      </c>
      <c r="G44" s="49"/>
      <c r="H44" s="39"/>
      <c r="I44" s="17">
        <v>2</v>
      </c>
      <c r="J44" s="49"/>
      <c r="K44" s="49"/>
      <c r="L44" s="50"/>
      <c r="M44" s="18">
        <v>2</v>
      </c>
      <c r="N44" s="18" t="s">
        <v>544</v>
      </c>
      <c r="O44" s="362"/>
      <c r="P44" s="36"/>
      <c r="Q44" s="608"/>
      <c r="R44" s="357"/>
      <c r="S44" s="19"/>
      <c r="T44" s="54"/>
      <c r="U44" s="158" t="s">
        <v>4</v>
      </c>
    </row>
    <row r="45" spans="1:21" ht="12.75" customHeight="1" x14ac:dyDescent="0.2">
      <c r="A45" s="38" t="s">
        <v>391</v>
      </c>
      <c r="B45" s="55" t="s">
        <v>390</v>
      </c>
      <c r="C45" s="17"/>
      <c r="D45" s="49"/>
      <c r="E45" s="49"/>
      <c r="F45" s="49" t="s">
        <v>533</v>
      </c>
      <c r="G45" s="49"/>
      <c r="H45" s="39"/>
      <c r="I45" s="17"/>
      <c r="J45" s="49">
        <v>1</v>
      </c>
      <c r="K45" s="49"/>
      <c r="L45" s="50"/>
      <c r="M45" s="18">
        <v>2</v>
      </c>
      <c r="N45" s="18" t="s">
        <v>543</v>
      </c>
      <c r="O45" s="84"/>
      <c r="P45" s="52"/>
      <c r="Q45" s="69"/>
      <c r="R45" s="357"/>
      <c r="S45" s="19"/>
      <c r="T45" s="54"/>
      <c r="U45" s="158" t="s">
        <v>4</v>
      </c>
    </row>
    <row r="46" spans="1:21" ht="12.75" customHeight="1" x14ac:dyDescent="0.2">
      <c r="A46" s="38" t="s">
        <v>425</v>
      </c>
      <c r="B46" s="55" t="s">
        <v>392</v>
      </c>
      <c r="C46" s="17"/>
      <c r="D46" s="49"/>
      <c r="E46" s="49"/>
      <c r="F46" s="49"/>
      <c r="G46" s="49" t="s">
        <v>533</v>
      </c>
      <c r="H46" s="39"/>
      <c r="I46" s="17">
        <v>2</v>
      </c>
      <c r="J46" s="49"/>
      <c r="K46" s="49"/>
      <c r="L46" s="50"/>
      <c r="M46" s="18">
        <v>2</v>
      </c>
      <c r="N46" s="18" t="s">
        <v>544</v>
      </c>
      <c r="O46" s="362"/>
      <c r="P46" s="36"/>
      <c r="Q46" s="609"/>
      <c r="R46" s="357"/>
      <c r="S46" s="19"/>
      <c r="T46" s="54"/>
      <c r="U46" s="158" t="s">
        <v>137</v>
      </c>
    </row>
    <row r="47" spans="1:21" ht="12.75" customHeight="1" x14ac:dyDescent="0.2">
      <c r="A47" s="38" t="s">
        <v>655</v>
      </c>
      <c r="B47" s="34" t="s">
        <v>392</v>
      </c>
      <c r="C47" s="15"/>
      <c r="D47" s="48"/>
      <c r="E47" s="48"/>
      <c r="F47" s="48"/>
      <c r="G47" s="48" t="s">
        <v>533</v>
      </c>
      <c r="H47" s="16"/>
      <c r="I47" s="17"/>
      <c r="J47" s="49">
        <v>1</v>
      </c>
      <c r="K47" s="49"/>
      <c r="L47" s="50"/>
      <c r="M47" s="18">
        <v>2</v>
      </c>
      <c r="N47" s="18" t="s">
        <v>543</v>
      </c>
      <c r="O47" s="362"/>
      <c r="P47" s="160"/>
      <c r="Q47" s="610"/>
      <c r="R47" s="357"/>
      <c r="S47" s="19"/>
      <c r="T47" s="54"/>
      <c r="U47" s="158" t="s">
        <v>137</v>
      </c>
    </row>
    <row r="48" spans="1:21" ht="12.75" customHeight="1" x14ac:dyDescent="0.2">
      <c r="A48" s="14" t="s">
        <v>393</v>
      </c>
      <c r="B48" s="34" t="s">
        <v>394</v>
      </c>
      <c r="C48" s="15"/>
      <c r="D48" s="48"/>
      <c r="E48" s="48"/>
      <c r="F48" s="48"/>
      <c r="G48" s="48" t="s">
        <v>533</v>
      </c>
      <c r="H48" s="16"/>
      <c r="I48" s="17">
        <v>2</v>
      </c>
      <c r="J48" s="49"/>
      <c r="K48" s="49"/>
      <c r="L48" s="50"/>
      <c r="M48" s="18">
        <v>2</v>
      </c>
      <c r="N48" s="18" t="s">
        <v>544</v>
      </c>
      <c r="O48" s="35" t="s">
        <v>3</v>
      </c>
      <c r="P48" s="36" t="s">
        <v>395</v>
      </c>
      <c r="Q48" s="78" t="s">
        <v>394</v>
      </c>
      <c r="R48" s="357"/>
      <c r="S48" s="19"/>
      <c r="T48" s="54"/>
      <c r="U48" s="158" t="s">
        <v>137</v>
      </c>
    </row>
    <row r="49" spans="1:21" ht="12.75" customHeight="1" x14ac:dyDescent="0.2">
      <c r="A49" s="14" t="s">
        <v>395</v>
      </c>
      <c r="B49" s="34" t="s">
        <v>394</v>
      </c>
      <c r="C49" s="15"/>
      <c r="D49" s="48"/>
      <c r="E49" s="48"/>
      <c r="F49" s="48"/>
      <c r="G49" s="48" t="s">
        <v>533</v>
      </c>
      <c r="H49" s="16"/>
      <c r="I49" s="17"/>
      <c r="J49" s="49">
        <v>1</v>
      </c>
      <c r="K49" s="49"/>
      <c r="L49" s="50"/>
      <c r="M49" s="18">
        <v>2</v>
      </c>
      <c r="N49" s="18" t="s">
        <v>543</v>
      </c>
      <c r="O49" s="84"/>
      <c r="P49" s="364"/>
      <c r="Q49" s="365"/>
      <c r="R49" s="357"/>
      <c r="S49" s="19"/>
      <c r="T49" s="54"/>
      <c r="U49" s="158" t="s">
        <v>137</v>
      </c>
    </row>
    <row r="50" spans="1:21" ht="12.75" customHeight="1" x14ac:dyDescent="0.2">
      <c r="A50" s="14" t="s">
        <v>396</v>
      </c>
      <c r="B50" s="34" t="s">
        <v>397</v>
      </c>
      <c r="C50" s="15"/>
      <c r="D50" s="48"/>
      <c r="E50" s="48"/>
      <c r="F50" s="48"/>
      <c r="G50" s="48" t="s">
        <v>533</v>
      </c>
      <c r="H50" s="16"/>
      <c r="I50" s="17">
        <v>3</v>
      </c>
      <c r="J50" s="49"/>
      <c r="K50" s="49"/>
      <c r="L50" s="50"/>
      <c r="M50" s="18">
        <v>4</v>
      </c>
      <c r="N50" s="18" t="s">
        <v>544</v>
      </c>
      <c r="O50" s="35" t="s">
        <v>3</v>
      </c>
      <c r="P50" s="36" t="s">
        <v>398</v>
      </c>
      <c r="Q50" s="609" t="s">
        <v>609</v>
      </c>
      <c r="R50" s="357"/>
      <c r="S50" s="19"/>
      <c r="T50" s="54"/>
      <c r="U50" s="108" t="s">
        <v>117</v>
      </c>
    </row>
    <row r="51" spans="1:21" ht="12.75" customHeight="1" x14ac:dyDescent="0.2">
      <c r="A51" s="14" t="s">
        <v>398</v>
      </c>
      <c r="B51" s="34" t="s">
        <v>397</v>
      </c>
      <c r="C51" s="15"/>
      <c r="D51" s="48"/>
      <c r="E51" s="48"/>
      <c r="F51" s="48"/>
      <c r="G51" s="48" t="s">
        <v>533</v>
      </c>
      <c r="H51" s="16"/>
      <c r="I51" s="17"/>
      <c r="J51" s="49">
        <v>2</v>
      </c>
      <c r="K51" s="49"/>
      <c r="L51" s="50"/>
      <c r="M51" s="18">
        <v>3</v>
      </c>
      <c r="N51" s="18" t="s">
        <v>543</v>
      </c>
      <c r="O51" s="84"/>
      <c r="P51" s="364"/>
      <c r="Q51" s="365"/>
      <c r="R51" s="357"/>
      <c r="S51" s="19"/>
      <c r="T51" s="54"/>
      <c r="U51" s="108" t="s">
        <v>117</v>
      </c>
    </row>
    <row r="52" spans="1:21" ht="12.75" customHeight="1" x14ac:dyDescent="0.2">
      <c r="A52" s="14" t="s">
        <v>399</v>
      </c>
      <c r="B52" s="34" t="s">
        <v>400</v>
      </c>
      <c r="C52" s="15"/>
      <c r="D52" s="48"/>
      <c r="E52" s="48"/>
      <c r="F52" s="48"/>
      <c r="G52" s="48"/>
      <c r="H52" s="16" t="s">
        <v>533</v>
      </c>
      <c r="I52" s="17">
        <v>3</v>
      </c>
      <c r="J52" s="49"/>
      <c r="K52" s="49"/>
      <c r="L52" s="50"/>
      <c r="M52" s="18">
        <v>4</v>
      </c>
      <c r="N52" s="18" t="s">
        <v>544</v>
      </c>
      <c r="O52" s="35" t="s">
        <v>3</v>
      </c>
      <c r="P52" s="36" t="s">
        <v>401</v>
      </c>
      <c r="Q52" s="609" t="s">
        <v>400</v>
      </c>
      <c r="R52" s="357"/>
      <c r="S52" s="19"/>
      <c r="T52" s="54"/>
      <c r="U52" s="108" t="s">
        <v>117</v>
      </c>
    </row>
    <row r="53" spans="1:21" ht="12.75" customHeight="1" x14ac:dyDescent="0.2">
      <c r="A53" s="14" t="s">
        <v>401</v>
      </c>
      <c r="B53" s="34" t="s">
        <v>400</v>
      </c>
      <c r="C53" s="15"/>
      <c r="D53" s="48"/>
      <c r="E53" s="48"/>
      <c r="F53" s="48"/>
      <c r="G53" s="48"/>
      <c r="H53" s="16" t="s">
        <v>533</v>
      </c>
      <c r="I53" s="17"/>
      <c r="J53" s="49">
        <v>1</v>
      </c>
      <c r="K53" s="49"/>
      <c r="L53" s="50"/>
      <c r="M53" s="18">
        <v>2</v>
      </c>
      <c r="N53" s="18" t="s">
        <v>543</v>
      </c>
      <c r="O53" s="84"/>
      <c r="P53" s="52"/>
      <c r="Q53" s="69"/>
      <c r="R53" s="357"/>
      <c r="S53" s="19"/>
      <c r="T53" s="54"/>
      <c r="U53" s="108" t="s">
        <v>117</v>
      </c>
    </row>
    <row r="54" spans="1:21" x14ac:dyDescent="0.2">
      <c r="A54" s="897" t="s">
        <v>538</v>
      </c>
      <c r="B54" s="898"/>
      <c r="C54" s="20">
        <f t="shared" ref="C54:H54" si="6">SUMIF(C42:C53,"=x",$I42:$I53)+SUMIF(C42:C53,"=x",$J42:$J53)+SUMIF(C42:C53,"=x",$K42:$K53)</f>
        <v>0</v>
      </c>
      <c r="D54" s="91">
        <f t="shared" si="6"/>
        <v>0</v>
      </c>
      <c r="E54" s="91">
        <f t="shared" si="6"/>
        <v>2</v>
      </c>
      <c r="F54" s="91">
        <f t="shared" si="6"/>
        <v>5</v>
      </c>
      <c r="G54" s="91">
        <f t="shared" si="6"/>
        <v>11</v>
      </c>
      <c r="H54" s="358">
        <f t="shared" si="6"/>
        <v>4</v>
      </c>
      <c r="I54" s="742">
        <f>SUM(C54:H54)</f>
        <v>22</v>
      </c>
      <c r="J54" s="759"/>
      <c r="K54" s="759"/>
      <c r="L54" s="759"/>
      <c r="M54" s="759"/>
      <c r="N54" s="760"/>
      <c r="O54" s="134"/>
      <c r="P54" s="935"/>
      <c r="Q54" s="843"/>
      <c r="R54" s="843"/>
      <c r="S54" s="843"/>
      <c r="T54" s="843"/>
      <c r="U54" s="844"/>
    </row>
    <row r="55" spans="1:21" x14ac:dyDescent="0.2">
      <c r="A55" s="733" t="s">
        <v>539</v>
      </c>
      <c r="B55" s="734"/>
      <c r="C55" s="22">
        <f t="shared" ref="C55:H55" si="7">SUMIF(C42:C53,"=x",$M42:$M53)</f>
        <v>0</v>
      </c>
      <c r="D55" s="117">
        <f t="shared" si="7"/>
        <v>0</v>
      </c>
      <c r="E55" s="117">
        <f t="shared" si="7"/>
        <v>2</v>
      </c>
      <c r="F55" s="117">
        <f t="shared" si="7"/>
        <v>7</v>
      </c>
      <c r="G55" s="117">
        <f t="shared" si="7"/>
        <v>15</v>
      </c>
      <c r="H55" s="136">
        <f t="shared" si="7"/>
        <v>6</v>
      </c>
      <c r="I55" s="735">
        <f>SUM(C55:H55)</f>
        <v>30</v>
      </c>
      <c r="J55" s="762"/>
      <c r="K55" s="762"/>
      <c r="L55" s="762"/>
      <c r="M55" s="762"/>
      <c r="N55" s="763"/>
      <c r="O55" s="138"/>
      <c r="P55" s="935"/>
      <c r="Q55" s="843"/>
      <c r="R55" s="843"/>
      <c r="S55" s="843"/>
      <c r="T55" s="843"/>
      <c r="U55" s="844"/>
    </row>
    <row r="56" spans="1:21" x14ac:dyDescent="0.2">
      <c r="A56" s="747" t="s">
        <v>540</v>
      </c>
      <c r="B56" s="748"/>
      <c r="C56" s="24">
        <f t="shared" ref="C56:H56" si="8">SUMPRODUCT(--(C42:C53="x"),--($N42:$N53="K(5)"))</f>
        <v>0</v>
      </c>
      <c r="D56" s="95">
        <f t="shared" si="8"/>
        <v>0</v>
      </c>
      <c r="E56" s="95">
        <f t="shared" si="8"/>
        <v>1</v>
      </c>
      <c r="F56" s="95">
        <f t="shared" si="8"/>
        <v>1</v>
      </c>
      <c r="G56" s="95">
        <f t="shared" si="8"/>
        <v>3</v>
      </c>
      <c r="H56" s="140">
        <f t="shared" si="8"/>
        <v>1</v>
      </c>
      <c r="I56" s="749">
        <f>SUM(C56:H56)</f>
        <v>6</v>
      </c>
      <c r="J56" s="764"/>
      <c r="K56" s="764"/>
      <c r="L56" s="764"/>
      <c r="M56" s="764"/>
      <c r="N56" s="765"/>
      <c r="O56" s="141"/>
      <c r="P56" s="935"/>
      <c r="Q56" s="843"/>
      <c r="R56" s="843"/>
      <c r="S56" s="843"/>
      <c r="T56" s="843"/>
      <c r="U56" s="844"/>
    </row>
    <row r="57" spans="1:21" x14ac:dyDescent="0.2">
      <c r="A57" s="904" t="s">
        <v>593</v>
      </c>
      <c r="B57" s="905"/>
      <c r="C57" s="905"/>
      <c r="D57" s="905"/>
      <c r="E57" s="905"/>
      <c r="F57" s="905"/>
      <c r="G57" s="905"/>
      <c r="H57" s="905"/>
      <c r="I57" s="905"/>
      <c r="J57" s="905"/>
      <c r="K57" s="905"/>
      <c r="L57" s="905"/>
      <c r="M57" s="905"/>
      <c r="N57" s="906"/>
      <c r="O57" s="359"/>
      <c r="P57" s="27"/>
      <c r="Q57" s="98"/>
      <c r="R57" s="98"/>
      <c r="S57" s="98"/>
      <c r="T57" s="98"/>
      <c r="U57" s="99"/>
    </row>
    <row r="58" spans="1:21" x14ac:dyDescent="0.2">
      <c r="A58" s="738" t="s">
        <v>610</v>
      </c>
      <c r="B58" s="766"/>
      <c r="C58" s="766"/>
      <c r="D58" s="766"/>
      <c r="E58" s="766"/>
      <c r="F58" s="766"/>
      <c r="G58" s="766"/>
      <c r="H58" s="766"/>
      <c r="I58" s="766"/>
      <c r="J58" s="766"/>
      <c r="K58" s="766"/>
      <c r="L58" s="766"/>
      <c r="M58" s="766"/>
      <c r="N58" s="767"/>
      <c r="O58" s="100"/>
      <c r="P58" s="98"/>
      <c r="Q58" s="98"/>
      <c r="R58" s="98"/>
      <c r="S58" s="98"/>
      <c r="T58" s="98"/>
      <c r="U58" s="99"/>
    </row>
    <row r="59" spans="1:21" ht="12.75" customHeight="1" x14ac:dyDescent="0.2">
      <c r="A59" s="14"/>
      <c r="B59" s="223" t="s">
        <v>611</v>
      </c>
      <c r="C59" s="15"/>
      <c r="D59" s="48"/>
      <c r="E59" s="48"/>
      <c r="F59" s="48"/>
      <c r="G59" s="48"/>
      <c r="H59" s="16"/>
      <c r="I59" s="17"/>
      <c r="J59" s="49"/>
      <c r="K59" s="49"/>
      <c r="L59" s="50"/>
      <c r="M59" s="18">
        <v>4</v>
      </c>
      <c r="N59" s="362"/>
      <c r="O59" s="84"/>
      <c r="P59" s="52"/>
      <c r="Q59" s="69"/>
      <c r="R59" s="357"/>
      <c r="S59" s="19"/>
      <c r="T59" s="54"/>
      <c r="U59" s="58"/>
    </row>
    <row r="60" spans="1:21" x14ac:dyDescent="0.2">
      <c r="A60" s="740" t="s">
        <v>538</v>
      </c>
      <c r="B60" s="741"/>
      <c r="C60" s="20">
        <f>SUMIF(C55:C59,"=x",$I55:$I59)+SUMIF(C55:C59,"=x",$J55:$J59)+SUMIF(C55:C59,"=x",$K55:$K59)</f>
        <v>0</v>
      </c>
      <c r="D60" s="91">
        <f>SUMIF(D55:D59,"=x",$I55:$I59)+SUMIF(D55:D59,"=x",$J55:$J59)+SUMIF(D55:D59,"=x",$K55:$K59)</f>
        <v>0</v>
      </c>
      <c r="E60" s="91">
        <f>SUMIF(E55:E59,"=x",$I55:$I59)+SUMIF(E55:E59,"=x",$J55:$J59)+SUMIF(E55:E59,"=x",$K55:$K59)</f>
        <v>0</v>
      </c>
      <c r="F60" s="91">
        <f>SUMIF(F55:F59,"=x",$I55:$I59)+SUMIF(F55:F59,"=x",$J55:$J59)+SUMIF(F55:F59,"=x",$K55:$K59)</f>
        <v>0</v>
      </c>
      <c r="G60" s="91">
        <f>SUMIF(G55:G59,"=x",$I55:$I59)+SUMIF(G55:G59,"=x",$J55:$J59)+SUMIF(G55:G59,"=x",$K55:$K59)</f>
        <v>0</v>
      </c>
      <c r="H60" s="21"/>
      <c r="I60" s="742">
        <v>2</v>
      </c>
      <c r="J60" s="743"/>
      <c r="K60" s="743"/>
      <c r="L60" s="743"/>
      <c r="M60" s="743"/>
      <c r="N60" s="744"/>
      <c r="O60" s="92"/>
      <c r="P60" s="935"/>
      <c r="Q60" s="843"/>
      <c r="R60" s="843"/>
      <c r="S60" s="843"/>
      <c r="T60" s="843"/>
      <c r="U60" s="844"/>
    </row>
    <row r="61" spans="1:21" x14ac:dyDescent="0.2">
      <c r="A61" s="733" t="s">
        <v>539</v>
      </c>
      <c r="B61" s="734"/>
      <c r="C61" s="938" t="s">
        <v>612</v>
      </c>
      <c r="D61" s="939"/>
      <c r="E61" s="939"/>
      <c r="F61" s="939"/>
      <c r="G61" s="939"/>
      <c r="H61" s="940"/>
      <c r="I61" s="735">
        <v>4</v>
      </c>
      <c r="J61" s="736"/>
      <c r="K61" s="736"/>
      <c r="L61" s="736"/>
      <c r="M61" s="736"/>
      <c r="N61" s="737"/>
      <c r="O61" s="94"/>
      <c r="P61" s="935"/>
      <c r="Q61" s="843"/>
      <c r="R61" s="843"/>
      <c r="S61" s="843"/>
      <c r="T61" s="843"/>
      <c r="U61" s="844"/>
    </row>
    <row r="62" spans="1:21" x14ac:dyDescent="0.2">
      <c r="A62" s="747" t="s">
        <v>540</v>
      </c>
      <c r="B62" s="748"/>
      <c r="C62" s="366"/>
      <c r="D62" s="367"/>
      <c r="E62" s="367"/>
      <c r="F62" s="367"/>
      <c r="G62" s="367"/>
      <c r="H62" s="368"/>
      <c r="I62" s="941"/>
      <c r="J62" s="942"/>
      <c r="K62" s="942"/>
      <c r="L62" s="942"/>
      <c r="M62" s="942"/>
      <c r="N62" s="943"/>
      <c r="O62" s="369"/>
      <c r="P62" s="935"/>
      <c r="Q62" s="843"/>
      <c r="R62" s="843"/>
      <c r="S62" s="843"/>
      <c r="T62" s="843"/>
      <c r="U62" s="844"/>
    </row>
    <row r="63" spans="1:21" x14ac:dyDescent="0.2">
      <c r="A63" s="752" t="s">
        <v>613</v>
      </c>
      <c r="B63" s="753"/>
      <c r="C63" s="317"/>
      <c r="D63" s="318"/>
      <c r="E63" s="318"/>
      <c r="F63" s="318"/>
      <c r="G63" s="318"/>
      <c r="H63" s="319"/>
      <c r="I63" s="317"/>
      <c r="J63" s="320"/>
      <c r="K63" s="320"/>
      <c r="L63" s="320"/>
      <c r="M63" s="320"/>
      <c r="N63" s="321"/>
      <c r="O63" s="320"/>
      <c r="P63" s="27"/>
      <c r="Q63" s="98"/>
      <c r="R63" s="98"/>
      <c r="S63" s="98"/>
      <c r="T63" s="98"/>
      <c r="U63" s="99"/>
    </row>
    <row r="64" spans="1:21" x14ac:dyDescent="0.2">
      <c r="A64" s="38" t="s">
        <v>426</v>
      </c>
      <c r="B64" s="370" t="s">
        <v>402</v>
      </c>
      <c r="C64" s="49"/>
      <c r="D64" s="49"/>
      <c r="E64" s="49"/>
      <c r="F64" s="49" t="s">
        <v>533</v>
      </c>
      <c r="G64" s="49"/>
      <c r="H64" s="50"/>
      <c r="I64" s="17"/>
      <c r="J64" s="49">
        <v>0</v>
      </c>
      <c r="K64" s="49"/>
      <c r="L64" s="39"/>
      <c r="M64" s="249">
        <v>2</v>
      </c>
      <c r="N64" s="18" t="s">
        <v>543</v>
      </c>
      <c r="O64" s="18"/>
      <c r="P64" s="18"/>
      <c r="Q64" s="53"/>
      <c r="R64" s="357"/>
      <c r="S64" s="19"/>
      <c r="T64" s="54"/>
      <c r="U64" s="158" t="s">
        <v>113</v>
      </c>
    </row>
    <row r="65" spans="1:21" x14ac:dyDescent="0.2">
      <c r="A65" s="740" t="s">
        <v>538</v>
      </c>
      <c r="B65" s="741"/>
      <c r="C65" s="20">
        <f t="shared" ref="C65:H65" si="9">SUMIF(C64,"=x",$I64)+SUMIF(C64,"=x",$J64)+SUMIF(C64,"=x",$K64)</f>
        <v>0</v>
      </c>
      <c r="D65" s="91">
        <f t="shared" si="9"/>
        <v>0</v>
      </c>
      <c r="E65" s="91">
        <f t="shared" si="9"/>
        <v>0</v>
      </c>
      <c r="F65" s="91">
        <f t="shared" si="9"/>
        <v>0</v>
      </c>
      <c r="G65" s="91">
        <f t="shared" si="9"/>
        <v>0</v>
      </c>
      <c r="H65" s="21">
        <f t="shared" si="9"/>
        <v>0</v>
      </c>
      <c r="I65" s="936">
        <f>SUM(C65:H65)</f>
        <v>0</v>
      </c>
      <c r="J65" s="937"/>
      <c r="K65" s="937"/>
      <c r="L65" s="937"/>
      <c r="M65" s="743"/>
      <c r="N65" s="744"/>
      <c r="O65" s="92"/>
      <c r="P65" s="935"/>
      <c r="Q65" s="843"/>
      <c r="R65" s="843"/>
      <c r="S65" s="843"/>
      <c r="T65" s="843"/>
      <c r="U65" s="844"/>
    </row>
    <row r="66" spans="1:21" x14ac:dyDescent="0.2">
      <c r="A66" s="733" t="s">
        <v>539</v>
      </c>
      <c r="B66" s="734"/>
      <c r="C66" s="22">
        <f>SUMIF(C64,"=x",$M64)</f>
        <v>0</v>
      </c>
      <c r="D66" s="117">
        <f>SUMIF(D64,"=x",$M64)</f>
        <v>0</v>
      </c>
      <c r="E66" s="117">
        <f>SUMIF(E64:E64,"=x",$M64:$M64)</f>
        <v>0</v>
      </c>
      <c r="F66" s="117">
        <v>2</v>
      </c>
      <c r="G66" s="117">
        <f>SUMIF(G64:G64,"=x",$M64:$M64)</f>
        <v>0</v>
      </c>
      <c r="H66" s="23">
        <f>SUMIF(H64:H64,"=x",$M64:$M64)</f>
        <v>0</v>
      </c>
      <c r="I66" s="735">
        <f>SUM(C66:H66)</f>
        <v>2</v>
      </c>
      <c r="J66" s="736"/>
      <c r="K66" s="736"/>
      <c r="L66" s="736"/>
      <c r="M66" s="736"/>
      <c r="N66" s="737"/>
      <c r="O66" s="94"/>
      <c r="P66" s="935"/>
      <c r="Q66" s="843"/>
      <c r="R66" s="843"/>
      <c r="S66" s="843"/>
      <c r="T66" s="843"/>
      <c r="U66" s="844"/>
    </row>
    <row r="67" spans="1:21" x14ac:dyDescent="0.2">
      <c r="A67" s="904" t="s">
        <v>598</v>
      </c>
      <c r="B67" s="905"/>
      <c r="C67" s="905"/>
      <c r="D67" s="905"/>
      <c r="E67" s="905"/>
      <c r="F67" s="905"/>
      <c r="G67" s="905"/>
      <c r="H67" s="905"/>
      <c r="I67" s="905"/>
      <c r="J67" s="905"/>
      <c r="K67" s="905"/>
      <c r="L67" s="905"/>
      <c r="M67" s="905"/>
      <c r="N67" s="906"/>
      <c r="O67" s="359"/>
      <c r="P67" s="27"/>
      <c r="Q67" s="98"/>
      <c r="R67" s="98"/>
      <c r="S67" s="98"/>
      <c r="T67" s="98"/>
      <c r="U67" s="99"/>
    </row>
    <row r="68" spans="1:21" ht="12.75" customHeight="1" x14ac:dyDescent="0.2">
      <c r="A68" s="14" t="s">
        <v>662</v>
      </c>
      <c r="B68" s="371" t="s">
        <v>245</v>
      </c>
      <c r="C68" s="15"/>
      <c r="D68" s="48"/>
      <c r="E68" s="48"/>
      <c r="F68" s="48"/>
      <c r="G68" s="48"/>
      <c r="H68" s="16" t="s">
        <v>533</v>
      </c>
      <c r="I68" s="17"/>
      <c r="J68" s="49"/>
      <c r="K68" s="49"/>
      <c r="L68" s="50">
        <v>1</v>
      </c>
      <c r="M68" s="18">
        <v>10</v>
      </c>
      <c r="N68" s="18" t="s">
        <v>543</v>
      </c>
      <c r="O68" s="51"/>
      <c r="P68" s="52"/>
      <c r="Q68" s="69"/>
      <c r="R68" s="357"/>
      <c r="S68" s="19"/>
      <c r="T68" s="54"/>
      <c r="U68" s="158" t="s">
        <v>113</v>
      </c>
    </row>
    <row r="69" spans="1:21" x14ac:dyDescent="0.2">
      <c r="A69" s="740" t="s">
        <v>538</v>
      </c>
      <c r="B69" s="741"/>
      <c r="C69" s="20">
        <f>SUMIF(C47:C68,"=x",$I47:$I68)+SUMIF(C47:C68,"=x",$J47:$J68)+SUMIF(C47:C68,"=x",$K47:$K68)</f>
        <v>0</v>
      </c>
      <c r="D69" s="91">
        <f>SUMIF(D47:D68,"=x",$I47:$I68)+SUMIF(D47:D68,"=x",$J47:$J68)+SUMIF(D47:D68,"=x",$K47:$K68)</f>
        <v>0</v>
      </c>
      <c r="E69" s="91">
        <f>SUMIF(E47:E68,"=x",$I47:$I68)+SUMIF(E47:E68,"=x",$J47:$J68)+SUMIF(E47:E68,"=x",$K47:$K68)</f>
        <v>0</v>
      </c>
      <c r="F69" s="91"/>
      <c r="G69" s="91"/>
      <c r="H69" s="358">
        <v>1</v>
      </c>
      <c r="I69" s="742">
        <f>SUM(C69:H69)</f>
        <v>1</v>
      </c>
      <c r="J69" s="759"/>
      <c r="K69" s="759"/>
      <c r="L69" s="759"/>
      <c r="M69" s="759"/>
      <c r="N69" s="760"/>
      <c r="O69" s="134"/>
      <c r="P69" s="935"/>
      <c r="Q69" s="843"/>
      <c r="R69" s="843"/>
      <c r="S69" s="843"/>
      <c r="T69" s="843"/>
      <c r="U69" s="844"/>
    </row>
    <row r="70" spans="1:21" x14ac:dyDescent="0.2">
      <c r="A70" s="733" t="s">
        <v>539</v>
      </c>
      <c r="B70" s="734"/>
      <c r="C70" s="22">
        <f>SUMIF(C47:C68,"=x",$M47:$M68)</f>
        <v>0</v>
      </c>
      <c r="D70" s="117">
        <f>SUMIF(D47:D68,"=x",$M47:$M68)</f>
        <v>0</v>
      </c>
      <c r="E70" s="117">
        <f>SUMIF(E47:E68,"=x",$M47:$M68)</f>
        <v>0</v>
      </c>
      <c r="F70" s="117"/>
      <c r="G70" s="117"/>
      <c r="H70" s="136">
        <v>10</v>
      </c>
      <c r="I70" s="735">
        <f>SUM(C70:H70)</f>
        <v>10</v>
      </c>
      <c r="J70" s="762"/>
      <c r="K70" s="762"/>
      <c r="L70" s="762"/>
      <c r="M70" s="762"/>
      <c r="N70" s="763"/>
      <c r="O70" s="138"/>
      <c r="P70" s="935"/>
      <c r="Q70" s="843"/>
      <c r="R70" s="843"/>
      <c r="S70" s="843"/>
      <c r="T70" s="843"/>
      <c r="U70" s="844"/>
    </row>
    <row r="71" spans="1:21" x14ac:dyDescent="0.2">
      <c r="A71" s="747" t="s">
        <v>540</v>
      </c>
      <c r="B71" s="748"/>
      <c r="C71" s="24">
        <f>SUMPRODUCT(--(C47:C68="x"),--($N47:$N68="K"))</f>
        <v>0</v>
      </c>
      <c r="D71" s="95">
        <f>SUMPRODUCT(--(D47:D68="x"),--($N47:$N68="K"))</f>
        <v>0</v>
      </c>
      <c r="E71" s="95">
        <f>SUMPRODUCT(--(E47:E68="x"),--($N47:$N68="K"))</f>
        <v>0</v>
      </c>
      <c r="F71" s="95"/>
      <c r="G71" s="95"/>
      <c r="H71" s="140"/>
      <c r="I71" s="749">
        <f>SUM(C71:H71)</f>
        <v>0</v>
      </c>
      <c r="J71" s="764"/>
      <c r="K71" s="764"/>
      <c r="L71" s="764"/>
      <c r="M71" s="764"/>
      <c r="N71" s="765"/>
      <c r="O71" s="141"/>
      <c r="P71" s="935"/>
      <c r="Q71" s="843"/>
      <c r="R71" s="843"/>
      <c r="S71" s="843"/>
      <c r="T71" s="843"/>
      <c r="U71" s="844"/>
    </row>
    <row r="72" spans="1:21" x14ac:dyDescent="0.2">
      <c r="A72" s="752" t="s">
        <v>574</v>
      </c>
      <c r="B72" s="753"/>
      <c r="C72" s="754"/>
      <c r="D72" s="755"/>
      <c r="E72" s="755"/>
      <c r="F72" s="755"/>
      <c r="G72" s="755"/>
      <c r="H72" s="756"/>
      <c r="I72" s="754"/>
      <c r="J72" s="755"/>
      <c r="K72" s="755"/>
      <c r="L72" s="755"/>
      <c r="M72" s="755"/>
      <c r="N72" s="756"/>
      <c r="O72" s="98"/>
      <c r="P72" s="754"/>
      <c r="Q72" s="755"/>
      <c r="R72" s="755"/>
      <c r="S72" s="755"/>
      <c r="T72" s="755"/>
      <c r="U72" s="756"/>
    </row>
    <row r="73" spans="1:21" x14ac:dyDescent="0.2">
      <c r="A73" s="740" t="s">
        <v>538</v>
      </c>
      <c r="B73" s="741"/>
      <c r="C73" s="91">
        <f t="shared" ref="C73:H73" si="10">SUMIF($A1:$A72,$A73,C1:C72)</f>
        <v>0</v>
      </c>
      <c r="D73" s="91">
        <f t="shared" si="10"/>
        <v>4</v>
      </c>
      <c r="E73" s="91">
        <f t="shared" si="10"/>
        <v>15</v>
      </c>
      <c r="F73" s="91">
        <f t="shared" si="10"/>
        <v>20</v>
      </c>
      <c r="G73" s="91">
        <f t="shared" si="10"/>
        <v>20</v>
      </c>
      <c r="H73" s="91">
        <f t="shared" si="10"/>
        <v>5</v>
      </c>
      <c r="I73" s="742">
        <f>SUM(I25,I38,I54,I60,I65,I69)</f>
        <v>66</v>
      </c>
      <c r="J73" s="759"/>
      <c r="K73" s="759"/>
      <c r="L73" s="759"/>
      <c r="M73" s="759"/>
      <c r="N73" s="760"/>
      <c r="O73" s="134"/>
      <c r="P73" s="935"/>
      <c r="Q73" s="843"/>
      <c r="R73" s="843"/>
      <c r="S73" s="843"/>
      <c r="T73" s="843"/>
      <c r="U73" s="844"/>
    </row>
    <row r="74" spans="1:21" x14ac:dyDescent="0.2">
      <c r="A74" s="733" t="s">
        <v>539</v>
      </c>
      <c r="B74" s="734"/>
      <c r="C74" s="117">
        <f t="shared" ref="C74:H75" si="11">SUMIF($A5:$A73,$A74,C5:C73)</f>
        <v>0</v>
      </c>
      <c r="D74" s="117">
        <f t="shared" si="11"/>
        <v>6</v>
      </c>
      <c r="E74" s="117">
        <f t="shared" si="11"/>
        <v>18</v>
      </c>
      <c r="F74" s="117">
        <f t="shared" si="11"/>
        <v>30</v>
      </c>
      <c r="G74" s="117">
        <f t="shared" si="11"/>
        <v>26</v>
      </c>
      <c r="H74" s="117">
        <f t="shared" si="11"/>
        <v>16</v>
      </c>
      <c r="I74" s="735">
        <f>SUM(I26,I39,I55,I61,I66,M68)</f>
        <v>100</v>
      </c>
      <c r="J74" s="762"/>
      <c r="K74" s="762"/>
      <c r="L74" s="762"/>
      <c r="M74" s="762"/>
      <c r="N74" s="763"/>
      <c r="O74" s="138"/>
      <c r="P74" s="935"/>
      <c r="Q74" s="843"/>
      <c r="R74" s="843"/>
      <c r="S74" s="843"/>
      <c r="T74" s="843"/>
      <c r="U74" s="844"/>
    </row>
    <row r="75" spans="1:21" x14ac:dyDescent="0.2">
      <c r="A75" s="747" t="s">
        <v>540</v>
      </c>
      <c r="B75" s="748"/>
      <c r="C75" s="95">
        <f t="shared" si="11"/>
        <v>0</v>
      </c>
      <c r="D75" s="95">
        <f t="shared" si="11"/>
        <v>1</v>
      </c>
      <c r="E75" s="95">
        <f t="shared" si="11"/>
        <v>5</v>
      </c>
      <c r="F75" s="95">
        <f t="shared" si="11"/>
        <v>5</v>
      </c>
      <c r="G75" s="95">
        <f t="shared" si="11"/>
        <v>5</v>
      </c>
      <c r="H75" s="95">
        <f t="shared" si="11"/>
        <v>1</v>
      </c>
      <c r="I75" s="749">
        <f>SUM(C75:H75)</f>
        <v>17</v>
      </c>
      <c r="J75" s="764"/>
      <c r="K75" s="764"/>
      <c r="L75" s="764"/>
      <c r="M75" s="764"/>
      <c r="N75" s="765"/>
      <c r="O75" s="141"/>
      <c r="P75" s="935"/>
      <c r="Q75" s="843"/>
      <c r="R75" s="843"/>
      <c r="S75" s="843"/>
      <c r="T75" s="843"/>
      <c r="U75" s="844"/>
    </row>
    <row r="76" spans="1:21" x14ac:dyDescent="0.2">
      <c r="A76" s="4"/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6"/>
      <c r="O76" s="6"/>
      <c r="P76" s="4"/>
      <c r="Q76" s="4"/>
      <c r="R76" s="4"/>
      <c r="S76" s="4"/>
      <c r="T76" s="4"/>
      <c r="U76" s="4"/>
    </row>
    <row r="77" spans="1:21" x14ac:dyDescent="0.2">
      <c r="A77" s="121" t="s">
        <v>667</v>
      </c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6"/>
      <c r="O77" s="6"/>
      <c r="P77" s="4"/>
      <c r="Q77" s="4"/>
      <c r="R77" s="4"/>
      <c r="S77" s="4"/>
      <c r="T77" s="4"/>
      <c r="U77" s="4"/>
    </row>
    <row r="78" spans="1:21" x14ac:dyDescent="0.2">
      <c r="A78" s="12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6"/>
      <c r="O78" s="6"/>
      <c r="P78" s="4"/>
      <c r="Q78" s="4"/>
      <c r="R78" s="4"/>
      <c r="S78" s="4"/>
      <c r="T78" s="4"/>
      <c r="U78" s="4"/>
    </row>
    <row r="79" spans="1:21" s="12" customFormat="1" x14ac:dyDescent="0.2">
      <c r="A79" s="118" t="s">
        <v>575</v>
      </c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6"/>
      <c r="O79" s="6"/>
      <c r="P79" s="4"/>
      <c r="Q79" s="5"/>
      <c r="R79" s="5"/>
      <c r="S79" s="4"/>
      <c r="T79" s="4"/>
      <c r="U79" s="5"/>
    </row>
    <row r="80" spans="1:21" s="12" customFormat="1" x14ac:dyDescent="0.2">
      <c r="A80" s="5" t="s">
        <v>576</v>
      </c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6"/>
      <c r="O80" s="6"/>
      <c r="P80" s="4"/>
      <c r="Q80" s="5"/>
      <c r="R80" s="5"/>
      <c r="S80" s="4"/>
      <c r="T80" s="4"/>
      <c r="U80" s="5"/>
    </row>
    <row r="81" spans="1:21" s="12" customFormat="1" x14ac:dyDescent="0.2">
      <c r="A81" s="5" t="s">
        <v>577</v>
      </c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6"/>
      <c r="O81" s="6"/>
      <c r="P81" s="4"/>
      <c r="Q81" s="5"/>
      <c r="R81" s="5"/>
      <c r="S81" s="4"/>
      <c r="T81" s="4"/>
      <c r="U81" s="5"/>
    </row>
    <row r="82" spans="1:21" s="12" customFormat="1" x14ac:dyDescent="0.2">
      <c r="A82" s="5" t="s">
        <v>578</v>
      </c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6"/>
      <c r="O82" s="6"/>
      <c r="P82" s="4"/>
      <c r="Q82" s="5"/>
      <c r="R82" s="5"/>
      <c r="S82" s="4"/>
      <c r="T82" s="4"/>
      <c r="U82" s="5"/>
    </row>
    <row r="83" spans="1:21" s="12" customFormat="1" x14ac:dyDescent="0.2">
      <c r="A83" s="5" t="s">
        <v>579</v>
      </c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6"/>
      <c r="O83" s="6"/>
      <c r="P83" s="4"/>
      <c r="Q83" s="5"/>
      <c r="R83" s="5"/>
      <c r="S83" s="4"/>
      <c r="T83" s="4"/>
      <c r="U83" s="5"/>
    </row>
    <row r="84" spans="1:21" s="12" customFormat="1" x14ac:dyDescent="0.2">
      <c r="A84" s="4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6"/>
      <c r="O84" s="6"/>
      <c r="P84" s="4"/>
      <c r="Q84" s="5"/>
      <c r="R84" s="5"/>
      <c r="S84" s="4"/>
      <c r="T84" s="4"/>
      <c r="U84" s="5"/>
    </row>
    <row r="85" spans="1:21" s="12" customFormat="1" x14ac:dyDescent="0.2">
      <c r="A85" s="118" t="s">
        <v>580</v>
      </c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6"/>
      <c r="O85" s="6"/>
      <c r="P85" s="4"/>
      <c r="Q85" s="5"/>
      <c r="R85" s="5"/>
      <c r="S85" s="4"/>
      <c r="T85" s="4"/>
      <c r="U85" s="5"/>
    </row>
    <row r="86" spans="1:21" s="12" customFormat="1" x14ac:dyDescent="0.2">
      <c r="A86" s="119" t="s">
        <v>581</v>
      </c>
      <c r="B86" s="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6"/>
      <c r="O86" s="6"/>
      <c r="P86" s="4"/>
      <c r="Q86" s="5"/>
      <c r="R86" s="5"/>
      <c r="S86" s="4"/>
      <c r="T86" s="4"/>
      <c r="U86" s="5"/>
    </row>
    <row r="87" spans="1:21" s="12" customFormat="1" ht="12" customHeight="1" x14ac:dyDescent="0.2">
      <c r="A87" s="120" t="s">
        <v>582</v>
      </c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6"/>
      <c r="O87" s="6"/>
      <c r="P87" s="4"/>
      <c r="Q87" s="5"/>
      <c r="R87" s="5"/>
      <c r="S87" s="4"/>
      <c r="T87" s="4"/>
      <c r="U87" s="5"/>
    </row>
    <row r="88" spans="1:21" s="12" customFormat="1" x14ac:dyDescent="0.2">
      <c r="A88" s="5" t="s">
        <v>599</v>
      </c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6"/>
      <c r="O88" s="6"/>
      <c r="P88" s="4"/>
      <c r="Q88" s="5"/>
      <c r="R88" s="5"/>
      <c r="S88" s="4"/>
      <c r="T88" s="4"/>
      <c r="U88" s="5"/>
    </row>
    <row r="89" spans="1:21" x14ac:dyDescent="0.2">
      <c r="A89" s="4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6"/>
      <c r="O89" s="6"/>
      <c r="P89" s="4"/>
      <c r="Q89" s="4"/>
      <c r="R89" s="4"/>
      <c r="S89" s="4"/>
      <c r="T89" s="4"/>
      <c r="U89" s="4"/>
    </row>
    <row r="90" spans="1:21" x14ac:dyDescent="0.2">
      <c r="A90" s="4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6"/>
      <c r="O90" s="6"/>
      <c r="P90" s="4"/>
      <c r="Q90" s="4"/>
      <c r="R90" s="4"/>
      <c r="S90" s="4"/>
      <c r="T90" s="4"/>
      <c r="U90" s="4"/>
    </row>
    <row r="91" spans="1:21" x14ac:dyDescent="0.2">
      <c r="A91" s="4"/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6"/>
      <c r="O91" s="6"/>
      <c r="P91" s="4"/>
      <c r="Q91" s="4"/>
      <c r="R91" s="4"/>
      <c r="S91" s="4"/>
      <c r="T91" s="4"/>
      <c r="U91" s="4"/>
    </row>
  </sheetData>
  <mergeCells count="87">
    <mergeCell ref="A1:P1"/>
    <mergeCell ref="I8:N8"/>
    <mergeCell ref="C8:H8"/>
    <mergeCell ref="O5:Q6"/>
    <mergeCell ref="R5:T6"/>
    <mergeCell ref="U5:U6"/>
    <mergeCell ref="A7:B7"/>
    <mergeCell ref="C7:H7"/>
    <mergeCell ref="I7:N7"/>
    <mergeCell ref="P7:U7"/>
    <mergeCell ref="A5:A6"/>
    <mergeCell ref="B5:B6"/>
    <mergeCell ref="C5:H5"/>
    <mergeCell ref="I5:L5"/>
    <mergeCell ref="M5:M6"/>
    <mergeCell ref="N5:N6"/>
    <mergeCell ref="A25:B25"/>
    <mergeCell ref="I25:N25"/>
    <mergeCell ref="P25:U25"/>
    <mergeCell ref="A26:B26"/>
    <mergeCell ref="I26:N26"/>
    <mergeCell ref="P26:U26"/>
    <mergeCell ref="A27:B27"/>
    <mergeCell ref="I27:N27"/>
    <mergeCell ref="P27:U27"/>
    <mergeCell ref="A28:N28"/>
    <mergeCell ref="A38:B38"/>
    <mergeCell ref="I38:N38"/>
    <mergeCell ref="P38:U38"/>
    <mergeCell ref="A39:B39"/>
    <mergeCell ref="I39:N39"/>
    <mergeCell ref="P39:U39"/>
    <mergeCell ref="A40:B40"/>
    <mergeCell ref="I40:N40"/>
    <mergeCell ref="P40:U40"/>
    <mergeCell ref="A60:B60"/>
    <mergeCell ref="I60:N60"/>
    <mergeCell ref="P60:U60"/>
    <mergeCell ref="A41:N41"/>
    <mergeCell ref="A54:B54"/>
    <mergeCell ref="I54:N54"/>
    <mergeCell ref="P54:U54"/>
    <mergeCell ref="A55:B55"/>
    <mergeCell ref="I55:N55"/>
    <mergeCell ref="P55:U55"/>
    <mergeCell ref="A56:B56"/>
    <mergeCell ref="I56:N56"/>
    <mergeCell ref="P56:U56"/>
    <mergeCell ref="A57:N57"/>
    <mergeCell ref="A58:N58"/>
    <mergeCell ref="A61:B61"/>
    <mergeCell ref="C61:H61"/>
    <mergeCell ref="I61:N61"/>
    <mergeCell ref="P61:U61"/>
    <mergeCell ref="A62:B62"/>
    <mergeCell ref="I62:N62"/>
    <mergeCell ref="P62:U62"/>
    <mergeCell ref="A63:B63"/>
    <mergeCell ref="A65:B65"/>
    <mergeCell ref="I65:N65"/>
    <mergeCell ref="P65:U65"/>
    <mergeCell ref="A66:B66"/>
    <mergeCell ref="I66:N66"/>
    <mergeCell ref="P66:U66"/>
    <mergeCell ref="A67:N67"/>
    <mergeCell ref="A69:B69"/>
    <mergeCell ref="I69:N69"/>
    <mergeCell ref="P69:U69"/>
    <mergeCell ref="A70:B70"/>
    <mergeCell ref="I70:N70"/>
    <mergeCell ref="P70:U70"/>
    <mergeCell ref="A71:B71"/>
    <mergeCell ref="I71:N71"/>
    <mergeCell ref="P71:U71"/>
    <mergeCell ref="A72:B72"/>
    <mergeCell ref="C72:H72"/>
    <mergeCell ref="I72:N72"/>
    <mergeCell ref="P72:U72"/>
    <mergeCell ref="A75:B75"/>
    <mergeCell ref="I75:N75"/>
    <mergeCell ref="P75:U75"/>
    <mergeCell ref="A73:B73"/>
    <mergeCell ref="I73:N73"/>
    <mergeCell ref="P73:U73"/>
    <mergeCell ref="A74:B74"/>
    <mergeCell ref="I74:N74"/>
    <mergeCell ref="P74:U7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84"/>
  <sheetViews>
    <sheetView zoomScaleNormal="100" workbookViewId="0">
      <selection sqref="A1:O1"/>
    </sheetView>
  </sheetViews>
  <sheetFormatPr defaultRowHeight="12.75" x14ac:dyDescent="0.2"/>
  <cols>
    <col min="1" max="1" width="14.85546875" style="9" customWidth="1"/>
    <col min="2" max="2" width="60.5703125" style="9" customWidth="1"/>
    <col min="3" max="13" width="4.28515625" style="9" customWidth="1"/>
    <col min="14" max="14" width="6.85546875" style="9" customWidth="1"/>
    <col min="15" max="15" width="6.28515625" style="9" customWidth="1"/>
    <col min="16" max="16" width="15.42578125" style="9" customWidth="1"/>
    <col min="17" max="17" width="61.140625" style="9" customWidth="1"/>
    <col min="18" max="18" width="22.42578125" style="425" customWidth="1"/>
    <col min="19" max="251" width="9.140625" style="9"/>
    <col min="252" max="252" width="14.85546875" style="9" customWidth="1"/>
    <col min="253" max="253" width="59.7109375" style="9" customWidth="1"/>
    <col min="254" max="264" width="4.28515625" style="9" customWidth="1"/>
    <col min="265" max="266" width="6.28515625" style="9" customWidth="1"/>
    <col min="267" max="267" width="15.42578125" style="9" customWidth="1"/>
    <col min="268" max="268" width="60.140625" style="9" customWidth="1"/>
    <col min="269" max="269" width="10.28515625" style="9" customWidth="1"/>
    <col min="270" max="273" width="9.140625" style="9"/>
    <col min="274" max="274" width="22.42578125" style="9" customWidth="1"/>
    <col min="275" max="507" width="9.140625" style="9"/>
    <col min="508" max="508" width="14.85546875" style="9" customWidth="1"/>
    <col min="509" max="509" width="59.7109375" style="9" customWidth="1"/>
    <col min="510" max="520" width="4.28515625" style="9" customWidth="1"/>
    <col min="521" max="522" width="6.28515625" style="9" customWidth="1"/>
    <col min="523" max="523" width="15.42578125" style="9" customWidth="1"/>
    <col min="524" max="524" width="60.140625" style="9" customWidth="1"/>
    <col min="525" max="525" width="10.28515625" style="9" customWidth="1"/>
    <col min="526" max="529" width="9.140625" style="9"/>
    <col min="530" max="530" width="22.42578125" style="9" customWidth="1"/>
    <col min="531" max="763" width="9.140625" style="9"/>
    <col min="764" max="764" width="14.85546875" style="9" customWidth="1"/>
    <col min="765" max="765" width="59.7109375" style="9" customWidth="1"/>
    <col min="766" max="776" width="4.28515625" style="9" customWidth="1"/>
    <col min="777" max="778" width="6.28515625" style="9" customWidth="1"/>
    <col min="779" max="779" width="15.42578125" style="9" customWidth="1"/>
    <col min="780" max="780" width="60.140625" style="9" customWidth="1"/>
    <col min="781" max="781" width="10.28515625" style="9" customWidth="1"/>
    <col min="782" max="785" width="9.140625" style="9"/>
    <col min="786" max="786" width="22.42578125" style="9" customWidth="1"/>
    <col min="787" max="1019" width="9.140625" style="9"/>
    <col min="1020" max="1020" width="14.85546875" style="9" customWidth="1"/>
    <col min="1021" max="1021" width="59.7109375" style="9" customWidth="1"/>
    <col min="1022" max="1032" width="4.28515625" style="9" customWidth="1"/>
    <col min="1033" max="1034" width="6.28515625" style="9" customWidth="1"/>
    <col min="1035" max="1035" width="15.42578125" style="9" customWidth="1"/>
    <col min="1036" max="1036" width="60.140625" style="9" customWidth="1"/>
    <col min="1037" max="1037" width="10.28515625" style="9" customWidth="1"/>
    <col min="1038" max="1041" width="9.140625" style="9"/>
    <col min="1042" max="1042" width="22.42578125" style="9" customWidth="1"/>
    <col min="1043" max="1275" width="9.140625" style="9"/>
    <col min="1276" max="1276" width="14.85546875" style="9" customWidth="1"/>
    <col min="1277" max="1277" width="59.7109375" style="9" customWidth="1"/>
    <col min="1278" max="1288" width="4.28515625" style="9" customWidth="1"/>
    <col min="1289" max="1290" width="6.28515625" style="9" customWidth="1"/>
    <col min="1291" max="1291" width="15.42578125" style="9" customWidth="1"/>
    <col min="1292" max="1292" width="60.140625" style="9" customWidth="1"/>
    <col min="1293" max="1293" width="10.28515625" style="9" customWidth="1"/>
    <col min="1294" max="1297" width="9.140625" style="9"/>
    <col min="1298" max="1298" width="22.42578125" style="9" customWidth="1"/>
    <col min="1299" max="1531" width="9.140625" style="9"/>
    <col min="1532" max="1532" width="14.85546875" style="9" customWidth="1"/>
    <col min="1533" max="1533" width="59.7109375" style="9" customWidth="1"/>
    <col min="1534" max="1544" width="4.28515625" style="9" customWidth="1"/>
    <col min="1545" max="1546" width="6.28515625" style="9" customWidth="1"/>
    <col min="1547" max="1547" width="15.42578125" style="9" customWidth="1"/>
    <col min="1548" max="1548" width="60.140625" style="9" customWidth="1"/>
    <col min="1549" max="1549" width="10.28515625" style="9" customWidth="1"/>
    <col min="1550" max="1553" width="9.140625" style="9"/>
    <col min="1554" max="1554" width="22.42578125" style="9" customWidth="1"/>
    <col min="1555" max="1787" width="9.140625" style="9"/>
    <col min="1788" max="1788" width="14.85546875" style="9" customWidth="1"/>
    <col min="1789" max="1789" width="59.7109375" style="9" customWidth="1"/>
    <col min="1790" max="1800" width="4.28515625" style="9" customWidth="1"/>
    <col min="1801" max="1802" width="6.28515625" style="9" customWidth="1"/>
    <col min="1803" max="1803" width="15.42578125" style="9" customWidth="1"/>
    <col min="1804" max="1804" width="60.140625" style="9" customWidth="1"/>
    <col min="1805" max="1805" width="10.28515625" style="9" customWidth="1"/>
    <col min="1806" max="1809" width="9.140625" style="9"/>
    <col min="1810" max="1810" width="22.42578125" style="9" customWidth="1"/>
    <col min="1811" max="2043" width="9.140625" style="9"/>
    <col min="2044" max="2044" width="14.85546875" style="9" customWidth="1"/>
    <col min="2045" max="2045" width="59.7109375" style="9" customWidth="1"/>
    <col min="2046" max="2056" width="4.28515625" style="9" customWidth="1"/>
    <col min="2057" max="2058" width="6.28515625" style="9" customWidth="1"/>
    <col min="2059" max="2059" width="15.42578125" style="9" customWidth="1"/>
    <col min="2060" max="2060" width="60.140625" style="9" customWidth="1"/>
    <col min="2061" max="2061" width="10.28515625" style="9" customWidth="1"/>
    <col min="2062" max="2065" width="9.140625" style="9"/>
    <col min="2066" max="2066" width="22.42578125" style="9" customWidth="1"/>
    <col min="2067" max="2299" width="9.140625" style="9"/>
    <col min="2300" max="2300" width="14.85546875" style="9" customWidth="1"/>
    <col min="2301" max="2301" width="59.7109375" style="9" customWidth="1"/>
    <col min="2302" max="2312" width="4.28515625" style="9" customWidth="1"/>
    <col min="2313" max="2314" width="6.28515625" style="9" customWidth="1"/>
    <col min="2315" max="2315" width="15.42578125" style="9" customWidth="1"/>
    <col min="2316" max="2316" width="60.140625" style="9" customWidth="1"/>
    <col min="2317" max="2317" width="10.28515625" style="9" customWidth="1"/>
    <col min="2318" max="2321" width="9.140625" style="9"/>
    <col min="2322" max="2322" width="22.42578125" style="9" customWidth="1"/>
    <col min="2323" max="2555" width="9.140625" style="9"/>
    <col min="2556" max="2556" width="14.85546875" style="9" customWidth="1"/>
    <col min="2557" max="2557" width="59.7109375" style="9" customWidth="1"/>
    <col min="2558" max="2568" width="4.28515625" style="9" customWidth="1"/>
    <col min="2569" max="2570" width="6.28515625" style="9" customWidth="1"/>
    <col min="2571" max="2571" width="15.42578125" style="9" customWidth="1"/>
    <col min="2572" max="2572" width="60.140625" style="9" customWidth="1"/>
    <col min="2573" max="2573" width="10.28515625" style="9" customWidth="1"/>
    <col min="2574" max="2577" width="9.140625" style="9"/>
    <col min="2578" max="2578" width="22.42578125" style="9" customWidth="1"/>
    <col min="2579" max="2811" width="9.140625" style="9"/>
    <col min="2812" max="2812" width="14.85546875" style="9" customWidth="1"/>
    <col min="2813" max="2813" width="59.7109375" style="9" customWidth="1"/>
    <col min="2814" max="2824" width="4.28515625" style="9" customWidth="1"/>
    <col min="2825" max="2826" width="6.28515625" style="9" customWidth="1"/>
    <col min="2827" max="2827" width="15.42578125" style="9" customWidth="1"/>
    <col min="2828" max="2828" width="60.140625" style="9" customWidth="1"/>
    <col min="2829" max="2829" width="10.28515625" style="9" customWidth="1"/>
    <col min="2830" max="2833" width="9.140625" style="9"/>
    <col min="2834" max="2834" width="22.42578125" style="9" customWidth="1"/>
    <col min="2835" max="3067" width="9.140625" style="9"/>
    <col min="3068" max="3068" width="14.85546875" style="9" customWidth="1"/>
    <col min="3069" max="3069" width="59.7109375" style="9" customWidth="1"/>
    <col min="3070" max="3080" width="4.28515625" style="9" customWidth="1"/>
    <col min="3081" max="3082" width="6.28515625" style="9" customWidth="1"/>
    <col min="3083" max="3083" width="15.42578125" style="9" customWidth="1"/>
    <col min="3084" max="3084" width="60.140625" style="9" customWidth="1"/>
    <col min="3085" max="3085" width="10.28515625" style="9" customWidth="1"/>
    <col min="3086" max="3089" width="9.140625" style="9"/>
    <col min="3090" max="3090" width="22.42578125" style="9" customWidth="1"/>
    <col min="3091" max="3323" width="9.140625" style="9"/>
    <col min="3324" max="3324" width="14.85546875" style="9" customWidth="1"/>
    <col min="3325" max="3325" width="59.7109375" style="9" customWidth="1"/>
    <col min="3326" max="3336" width="4.28515625" style="9" customWidth="1"/>
    <col min="3337" max="3338" width="6.28515625" style="9" customWidth="1"/>
    <col min="3339" max="3339" width="15.42578125" style="9" customWidth="1"/>
    <col min="3340" max="3340" width="60.140625" style="9" customWidth="1"/>
    <col min="3341" max="3341" width="10.28515625" style="9" customWidth="1"/>
    <col min="3342" max="3345" width="9.140625" style="9"/>
    <col min="3346" max="3346" width="22.42578125" style="9" customWidth="1"/>
    <col min="3347" max="3579" width="9.140625" style="9"/>
    <col min="3580" max="3580" width="14.85546875" style="9" customWidth="1"/>
    <col min="3581" max="3581" width="59.7109375" style="9" customWidth="1"/>
    <col min="3582" max="3592" width="4.28515625" style="9" customWidth="1"/>
    <col min="3593" max="3594" width="6.28515625" style="9" customWidth="1"/>
    <col min="3595" max="3595" width="15.42578125" style="9" customWidth="1"/>
    <col min="3596" max="3596" width="60.140625" style="9" customWidth="1"/>
    <col min="3597" max="3597" width="10.28515625" style="9" customWidth="1"/>
    <col min="3598" max="3601" width="9.140625" style="9"/>
    <col min="3602" max="3602" width="22.42578125" style="9" customWidth="1"/>
    <col min="3603" max="3835" width="9.140625" style="9"/>
    <col min="3836" max="3836" width="14.85546875" style="9" customWidth="1"/>
    <col min="3837" max="3837" width="59.7109375" style="9" customWidth="1"/>
    <col min="3838" max="3848" width="4.28515625" style="9" customWidth="1"/>
    <col min="3849" max="3850" width="6.28515625" style="9" customWidth="1"/>
    <col min="3851" max="3851" width="15.42578125" style="9" customWidth="1"/>
    <col min="3852" max="3852" width="60.140625" style="9" customWidth="1"/>
    <col min="3853" max="3853" width="10.28515625" style="9" customWidth="1"/>
    <col min="3854" max="3857" width="9.140625" style="9"/>
    <col min="3858" max="3858" width="22.42578125" style="9" customWidth="1"/>
    <col min="3859" max="4091" width="9.140625" style="9"/>
    <col min="4092" max="4092" width="14.85546875" style="9" customWidth="1"/>
    <col min="4093" max="4093" width="59.7109375" style="9" customWidth="1"/>
    <col min="4094" max="4104" width="4.28515625" style="9" customWidth="1"/>
    <col min="4105" max="4106" width="6.28515625" style="9" customWidth="1"/>
    <col min="4107" max="4107" width="15.42578125" style="9" customWidth="1"/>
    <col min="4108" max="4108" width="60.140625" style="9" customWidth="1"/>
    <col min="4109" max="4109" width="10.28515625" style="9" customWidth="1"/>
    <col min="4110" max="4113" width="9.140625" style="9"/>
    <col min="4114" max="4114" width="22.42578125" style="9" customWidth="1"/>
    <col min="4115" max="4347" width="9.140625" style="9"/>
    <col min="4348" max="4348" width="14.85546875" style="9" customWidth="1"/>
    <col min="4349" max="4349" width="59.7109375" style="9" customWidth="1"/>
    <col min="4350" max="4360" width="4.28515625" style="9" customWidth="1"/>
    <col min="4361" max="4362" width="6.28515625" style="9" customWidth="1"/>
    <col min="4363" max="4363" width="15.42578125" style="9" customWidth="1"/>
    <col min="4364" max="4364" width="60.140625" style="9" customWidth="1"/>
    <col min="4365" max="4365" width="10.28515625" style="9" customWidth="1"/>
    <col min="4366" max="4369" width="9.140625" style="9"/>
    <col min="4370" max="4370" width="22.42578125" style="9" customWidth="1"/>
    <col min="4371" max="4603" width="9.140625" style="9"/>
    <col min="4604" max="4604" width="14.85546875" style="9" customWidth="1"/>
    <col min="4605" max="4605" width="59.7109375" style="9" customWidth="1"/>
    <col min="4606" max="4616" width="4.28515625" style="9" customWidth="1"/>
    <col min="4617" max="4618" width="6.28515625" style="9" customWidth="1"/>
    <col min="4619" max="4619" width="15.42578125" style="9" customWidth="1"/>
    <col min="4620" max="4620" width="60.140625" style="9" customWidth="1"/>
    <col min="4621" max="4621" width="10.28515625" style="9" customWidth="1"/>
    <col min="4622" max="4625" width="9.140625" style="9"/>
    <col min="4626" max="4626" width="22.42578125" style="9" customWidth="1"/>
    <col min="4627" max="4859" width="9.140625" style="9"/>
    <col min="4860" max="4860" width="14.85546875" style="9" customWidth="1"/>
    <col min="4861" max="4861" width="59.7109375" style="9" customWidth="1"/>
    <col min="4862" max="4872" width="4.28515625" style="9" customWidth="1"/>
    <col min="4873" max="4874" width="6.28515625" style="9" customWidth="1"/>
    <col min="4875" max="4875" width="15.42578125" style="9" customWidth="1"/>
    <col min="4876" max="4876" width="60.140625" style="9" customWidth="1"/>
    <col min="4877" max="4877" width="10.28515625" style="9" customWidth="1"/>
    <col min="4878" max="4881" width="9.140625" style="9"/>
    <col min="4882" max="4882" width="22.42578125" style="9" customWidth="1"/>
    <col min="4883" max="5115" width="9.140625" style="9"/>
    <col min="5116" max="5116" width="14.85546875" style="9" customWidth="1"/>
    <col min="5117" max="5117" width="59.7109375" style="9" customWidth="1"/>
    <col min="5118" max="5128" width="4.28515625" style="9" customWidth="1"/>
    <col min="5129" max="5130" width="6.28515625" style="9" customWidth="1"/>
    <col min="5131" max="5131" width="15.42578125" style="9" customWidth="1"/>
    <col min="5132" max="5132" width="60.140625" style="9" customWidth="1"/>
    <col min="5133" max="5133" width="10.28515625" style="9" customWidth="1"/>
    <col min="5134" max="5137" width="9.140625" style="9"/>
    <col min="5138" max="5138" width="22.42578125" style="9" customWidth="1"/>
    <col min="5139" max="5371" width="9.140625" style="9"/>
    <col min="5372" max="5372" width="14.85546875" style="9" customWidth="1"/>
    <col min="5373" max="5373" width="59.7109375" style="9" customWidth="1"/>
    <col min="5374" max="5384" width="4.28515625" style="9" customWidth="1"/>
    <col min="5385" max="5386" width="6.28515625" style="9" customWidth="1"/>
    <col min="5387" max="5387" width="15.42578125" style="9" customWidth="1"/>
    <col min="5388" max="5388" width="60.140625" style="9" customWidth="1"/>
    <col min="5389" max="5389" width="10.28515625" style="9" customWidth="1"/>
    <col min="5390" max="5393" width="9.140625" style="9"/>
    <col min="5394" max="5394" width="22.42578125" style="9" customWidth="1"/>
    <col min="5395" max="5627" width="9.140625" style="9"/>
    <col min="5628" max="5628" width="14.85546875" style="9" customWidth="1"/>
    <col min="5629" max="5629" width="59.7109375" style="9" customWidth="1"/>
    <col min="5630" max="5640" width="4.28515625" style="9" customWidth="1"/>
    <col min="5641" max="5642" width="6.28515625" style="9" customWidth="1"/>
    <col min="5643" max="5643" width="15.42578125" style="9" customWidth="1"/>
    <col min="5644" max="5644" width="60.140625" style="9" customWidth="1"/>
    <col min="5645" max="5645" width="10.28515625" style="9" customWidth="1"/>
    <col min="5646" max="5649" width="9.140625" style="9"/>
    <col min="5650" max="5650" width="22.42578125" style="9" customWidth="1"/>
    <col min="5651" max="5883" width="9.140625" style="9"/>
    <col min="5884" max="5884" width="14.85546875" style="9" customWidth="1"/>
    <col min="5885" max="5885" width="59.7109375" style="9" customWidth="1"/>
    <col min="5886" max="5896" width="4.28515625" style="9" customWidth="1"/>
    <col min="5897" max="5898" width="6.28515625" style="9" customWidth="1"/>
    <col min="5899" max="5899" width="15.42578125" style="9" customWidth="1"/>
    <col min="5900" max="5900" width="60.140625" style="9" customWidth="1"/>
    <col min="5901" max="5901" width="10.28515625" style="9" customWidth="1"/>
    <col min="5902" max="5905" width="9.140625" style="9"/>
    <col min="5906" max="5906" width="22.42578125" style="9" customWidth="1"/>
    <col min="5907" max="6139" width="9.140625" style="9"/>
    <col min="6140" max="6140" width="14.85546875" style="9" customWidth="1"/>
    <col min="6141" max="6141" width="59.7109375" style="9" customWidth="1"/>
    <col min="6142" max="6152" width="4.28515625" style="9" customWidth="1"/>
    <col min="6153" max="6154" width="6.28515625" style="9" customWidth="1"/>
    <col min="6155" max="6155" width="15.42578125" style="9" customWidth="1"/>
    <col min="6156" max="6156" width="60.140625" style="9" customWidth="1"/>
    <col min="6157" max="6157" width="10.28515625" style="9" customWidth="1"/>
    <col min="6158" max="6161" width="9.140625" style="9"/>
    <col min="6162" max="6162" width="22.42578125" style="9" customWidth="1"/>
    <col min="6163" max="6395" width="9.140625" style="9"/>
    <col min="6396" max="6396" width="14.85546875" style="9" customWidth="1"/>
    <col min="6397" max="6397" width="59.7109375" style="9" customWidth="1"/>
    <col min="6398" max="6408" width="4.28515625" style="9" customWidth="1"/>
    <col min="6409" max="6410" width="6.28515625" style="9" customWidth="1"/>
    <col min="6411" max="6411" width="15.42578125" style="9" customWidth="1"/>
    <col min="6412" max="6412" width="60.140625" style="9" customWidth="1"/>
    <col min="6413" max="6413" width="10.28515625" style="9" customWidth="1"/>
    <col min="6414" max="6417" width="9.140625" style="9"/>
    <col min="6418" max="6418" width="22.42578125" style="9" customWidth="1"/>
    <col min="6419" max="6651" width="9.140625" style="9"/>
    <col min="6652" max="6652" width="14.85546875" style="9" customWidth="1"/>
    <col min="6653" max="6653" width="59.7109375" style="9" customWidth="1"/>
    <col min="6654" max="6664" width="4.28515625" style="9" customWidth="1"/>
    <col min="6665" max="6666" width="6.28515625" style="9" customWidth="1"/>
    <col min="6667" max="6667" width="15.42578125" style="9" customWidth="1"/>
    <col min="6668" max="6668" width="60.140625" style="9" customWidth="1"/>
    <col min="6669" max="6669" width="10.28515625" style="9" customWidth="1"/>
    <col min="6670" max="6673" width="9.140625" style="9"/>
    <col min="6674" max="6674" width="22.42578125" style="9" customWidth="1"/>
    <col min="6675" max="6907" width="9.140625" style="9"/>
    <col min="6908" max="6908" width="14.85546875" style="9" customWidth="1"/>
    <col min="6909" max="6909" width="59.7109375" style="9" customWidth="1"/>
    <col min="6910" max="6920" width="4.28515625" style="9" customWidth="1"/>
    <col min="6921" max="6922" width="6.28515625" style="9" customWidth="1"/>
    <col min="6923" max="6923" width="15.42578125" style="9" customWidth="1"/>
    <col min="6924" max="6924" width="60.140625" style="9" customWidth="1"/>
    <col min="6925" max="6925" width="10.28515625" style="9" customWidth="1"/>
    <col min="6926" max="6929" width="9.140625" style="9"/>
    <col min="6930" max="6930" width="22.42578125" style="9" customWidth="1"/>
    <col min="6931" max="7163" width="9.140625" style="9"/>
    <col min="7164" max="7164" width="14.85546875" style="9" customWidth="1"/>
    <col min="7165" max="7165" width="59.7109375" style="9" customWidth="1"/>
    <col min="7166" max="7176" width="4.28515625" style="9" customWidth="1"/>
    <col min="7177" max="7178" width="6.28515625" style="9" customWidth="1"/>
    <col min="7179" max="7179" width="15.42578125" style="9" customWidth="1"/>
    <col min="7180" max="7180" width="60.140625" style="9" customWidth="1"/>
    <col min="7181" max="7181" width="10.28515625" style="9" customWidth="1"/>
    <col min="7182" max="7185" width="9.140625" style="9"/>
    <col min="7186" max="7186" width="22.42578125" style="9" customWidth="1"/>
    <col min="7187" max="7419" width="9.140625" style="9"/>
    <col min="7420" max="7420" width="14.85546875" style="9" customWidth="1"/>
    <col min="7421" max="7421" width="59.7109375" style="9" customWidth="1"/>
    <col min="7422" max="7432" width="4.28515625" style="9" customWidth="1"/>
    <col min="7433" max="7434" width="6.28515625" style="9" customWidth="1"/>
    <col min="7435" max="7435" width="15.42578125" style="9" customWidth="1"/>
    <col min="7436" max="7436" width="60.140625" style="9" customWidth="1"/>
    <col min="7437" max="7437" width="10.28515625" style="9" customWidth="1"/>
    <col min="7438" max="7441" width="9.140625" style="9"/>
    <col min="7442" max="7442" width="22.42578125" style="9" customWidth="1"/>
    <col min="7443" max="7675" width="9.140625" style="9"/>
    <col min="7676" max="7676" width="14.85546875" style="9" customWidth="1"/>
    <col min="7677" max="7677" width="59.7109375" style="9" customWidth="1"/>
    <col min="7678" max="7688" width="4.28515625" style="9" customWidth="1"/>
    <col min="7689" max="7690" width="6.28515625" style="9" customWidth="1"/>
    <col min="7691" max="7691" width="15.42578125" style="9" customWidth="1"/>
    <col min="7692" max="7692" width="60.140625" style="9" customWidth="1"/>
    <col min="7693" max="7693" width="10.28515625" style="9" customWidth="1"/>
    <col min="7694" max="7697" width="9.140625" style="9"/>
    <col min="7698" max="7698" width="22.42578125" style="9" customWidth="1"/>
    <col min="7699" max="7931" width="9.140625" style="9"/>
    <col min="7932" max="7932" width="14.85546875" style="9" customWidth="1"/>
    <col min="7933" max="7933" width="59.7109375" style="9" customWidth="1"/>
    <col min="7934" max="7944" width="4.28515625" style="9" customWidth="1"/>
    <col min="7945" max="7946" width="6.28515625" style="9" customWidth="1"/>
    <col min="7947" max="7947" width="15.42578125" style="9" customWidth="1"/>
    <col min="7948" max="7948" width="60.140625" style="9" customWidth="1"/>
    <col min="7949" max="7949" width="10.28515625" style="9" customWidth="1"/>
    <col min="7950" max="7953" width="9.140625" style="9"/>
    <col min="7954" max="7954" width="22.42578125" style="9" customWidth="1"/>
    <col min="7955" max="8187" width="9.140625" style="9"/>
    <col min="8188" max="8188" width="14.85546875" style="9" customWidth="1"/>
    <col min="8189" max="8189" width="59.7109375" style="9" customWidth="1"/>
    <col min="8190" max="8200" width="4.28515625" style="9" customWidth="1"/>
    <col min="8201" max="8202" width="6.28515625" style="9" customWidth="1"/>
    <col min="8203" max="8203" width="15.42578125" style="9" customWidth="1"/>
    <col min="8204" max="8204" width="60.140625" style="9" customWidth="1"/>
    <col min="8205" max="8205" width="10.28515625" style="9" customWidth="1"/>
    <col min="8206" max="8209" width="9.140625" style="9"/>
    <col min="8210" max="8210" width="22.42578125" style="9" customWidth="1"/>
    <col min="8211" max="8443" width="9.140625" style="9"/>
    <col min="8444" max="8444" width="14.85546875" style="9" customWidth="1"/>
    <col min="8445" max="8445" width="59.7109375" style="9" customWidth="1"/>
    <col min="8446" max="8456" width="4.28515625" style="9" customWidth="1"/>
    <col min="8457" max="8458" width="6.28515625" style="9" customWidth="1"/>
    <col min="8459" max="8459" width="15.42578125" style="9" customWidth="1"/>
    <col min="8460" max="8460" width="60.140625" style="9" customWidth="1"/>
    <col min="8461" max="8461" width="10.28515625" style="9" customWidth="1"/>
    <col min="8462" max="8465" width="9.140625" style="9"/>
    <col min="8466" max="8466" width="22.42578125" style="9" customWidth="1"/>
    <col min="8467" max="8699" width="9.140625" style="9"/>
    <col min="8700" max="8700" width="14.85546875" style="9" customWidth="1"/>
    <col min="8701" max="8701" width="59.7109375" style="9" customWidth="1"/>
    <col min="8702" max="8712" width="4.28515625" style="9" customWidth="1"/>
    <col min="8713" max="8714" width="6.28515625" style="9" customWidth="1"/>
    <col min="8715" max="8715" width="15.42578125" style="9" customWidth="1"/>
    <col min="8716" max="8716" width="60.140625" style="9" customWidth="1"/>
    <col min="8717" max="8717" width="10.28515625" style="9" customWidth="1"/>
    <col min="8718" max="8721" width="9.140625" style="9"/>
    <col min="8722" max="8722" width="22.42578125" style="9" customWidth="1"/>
    <col min="8723" max="8955" width="9.140625" style="9"/>
    <col min="8956" max="8956" width="14.85546875" style="9" customWidth="1"/>
    <col min="8957" max="8957" width="59.7109375" style="9" customWidth="1"/>
    <col min="8958" max="8968" width="4.28515625" style="9" customWidth="1"/>
    <col min="8969" max="8970" width="6.28515625" style="9" customWidth="1"/>
    <col min="8971" max="8971" width="15.42578125" style="9" customWidth="1"/>
    <col min="8972" max="8972" width="60.140625" style="9" customWidth="1"/>
    <col min="8973" max="8973" width="10.28515625" style="9" customWidth="1"/>
    <col min="8974" max="8977" width="9.140625" style="9"/>
    <col min="8978" max="8978" width="22.42578125" style="9" customWidth="1"/>
    <col min="8979" max="9211" width="9.140625" style="9"/>
    <col min="9212" max="9212" width="14.85546875" style="9" customWidth="1"/>
    <col min="9213" max="9213" width="59.7109375" style="9" customWidth="1"/>
    <col min="9214" max="9224" width="4.28515625" style="9" customWidth="1"/>
    <col min="9225" max="9226" width="6.28515625" style="9" customWidth="1"/>
    <col min="9227" max="9227" width="15.42578125" style="9" customWidth="1"/>
    <col min="9228" max="9228" width="60.140625" style="9" customWidth="1"/>
    <col min="9229" max="9229" width="10.28515625" style="9" customWidth="1"/>
    <col min="9230" max="9233" width="9.140625" style="9"/>
    <col min="9234" max="9234" width="22.42578125" style="9" customWidth="1"/>
    <col min="9235" max="9467" width="9.140625" style="9"/>
    <col min="9468" max="9468" width="14.85546875" style="9" customWidth="1"/>
    <col min="9469" max="9469" width="59.7109375" style="9" customWidth="1"/>
    <col min="9470" max="9480" width="4.28515625" style="9" customWidth="1"/>
    <col min="9481" max="9482" width="6.28515625" style="9" customWidth="1"/>
    <col min="9483" max="9483" width="15.42578125" style="9" customWidth="1"/>
    <col min="9484" max="9484" width="60.140625" style="9" customWidth="1"/>
    <col min="9485" max="9485" width="10.28515625" style="9" customWidth="1"/>
    <col min="9486" max="9489" width="9.140625" style="9"/>
    <col min="9490" max="9490" width="22.42578125" style="9" customWidth="1"/>
    <col min="9491" max="9723" width="9.140625" style="9"/>
    <col min="9724" max="9724" width="14.85546875" style="9" customWidth="1"/>
    <col min="9725" max="9725" width="59.7109375" style="9" customWidth="1"/>
    <col min="9726" max="9736" width="4.28515625" style="9" customWidth="1"/>
    <col min="9737" max="9738" width="6.28515625" style="9" customWidth="1"/>
    <col min="9739" max="9739" width="15.42578125" style="9" customWidth="1"/>
    <col min="9740" max="9740" width="60.140625" style="9" customWidth="1"/>
    <col min="9741" max="9741" width="10.28515625" style="9" customWidth="1"/>
    <col min="9742" max="9745" width="9.140625" style="9"/>
    <col min="9746" max="9746" width="22.42578125" style="9" customWidth="1"/>
    <col min="9747" max="9979" width="9.140625" style="9"/>
    <col min="9980" max="9980" width="14.85546875" style="9" customWidth="1"/>
    <col min="9981" max="9981" width="59.7109375" style="9" customWidth="1"/>
    <col min="9982" max="9992" width="4.28515625" style="9" customWidth="1"/>
    <col min="9993" max="9994" width="6.28515625" style="9" customWidth="1"/>
    <col min="9995" max="9995" width="15.42578125" style="9" customWidth="1"/>
    <col min="9996" max="9996" width="60.140625" style="9" customWidth="1"/>
    <col min="9997" max="9997" width="10.28515625" style="9" customWidth="1"/>
    <col min="9998" max="10001" width="9.140625" style="9"/>
    <col min="10002" max="10002" width="22.42578125" style="9" customWidth="1"/>
    <col min="10003" max="10235" width="9.140625" style="9"/>
    <col min="10236" max="10236" width="14.85546875" style="9" customWidth="1"/>
    <col min="10237" max="10237" width="59.7109375" style="9" customWidth="1"/>
    <col min="10238" max="10248" width="4.28515625" style="9" customWidth="1"/>
    <col min="10249" max="10250" width="6.28515625" style="9" customWidth="1"/>
    <col min="10251" max="10251" width="15.42578125" style="9" customWidth="1"/>
    <col min="10252" max="10252" width="60.140625" style="9" customWidth="1"/>
    <col min="10253" max="10253" width="10.28515625" style="9" customWidth="1"/>
    <col min="10254" max="10257" width="9.140625" style="9"/>
    <col min="10258" max="10258" width="22.42578125" style="9" customWidth="1"/>
    <col min="10259" max="10491" width="9.140625" style="9"/>
    <col min="10492" max="10492" width="14.85546875" style="9" customWidth="1"/>
    <col min="10493" max="10493" width="59.7109375" style="9" customWidth="1"/>
    <col min="10494" max="10504" width="4.28515625" style="9" customWidth="1"/>
    <col min="10505" max="10506" width="6.28515625" style="9" customWidth="1"/>
    <col min="10507" max="10507" width="15.42578125" style="9" customWidth="1"/>
    <col min="10508" max="10508" width="60.140625" style="9" customWidth="1"/>
    <col min="10509" max="10509" width="10.28515625" style="9" customWidth="1"/>
    <col min="10510" max="10513" width="9.140625" style="9"/>
    <col min="10514" max="10514" width="22.42578125" style="9" customWidth="1"/>
    <col min="10515" max="10747" width="9.140625" style="9"/>
    <col min="10748" max="10748" width="14.85546875" style="9" customWidth="1"/>
    <col min="10749" max="10749" width="59.7109375" style="9" customWidth="1"/>
    <col min="10750" max="10760" width="4.28515625" style="9" customWidth="1"/>
    <col min="10761" max="10762" width="6.28515625" style="9" customWidth="1"/>
    <col min="10763" max="10763" width="15.42578125" style="9" customWidth="1"/>
    <col min="10764" max="10764" width="60.140625" style="9" customWidth="1"/>
    <col min="10765" max="10765" width="10.28515625" style="9" customWidth="1"/>
    <col min="10766" max="10769" width="9.140625" style="9"/>
    <col min="10770" max="10770" width="22.42578125" style="9" customWidth="1"/>
    <col min="10771" max="11003" width="9.140625" style="9"/>
    <col min="11004" max="11004" width="14.85546875" style="9" customWidth="1"/>
    <col min="11005" max="11005" width="59.7109375" style="9" customWidth="1"/>
    <col min="11006" max="11016" width="4.28515625" style="9" customWidth="1"/>
    <col min="11017" max="11018" width="6.28515625" style="9" customWidth="1"/>
    <col min="11019" max="11019" width="15.42578125" style="9" customWidth="1"/>
    <col min="11020" max="11020" width="60.140625" style="9" customWidth="1"/>
    <col min="11021" max="11021" width="10.28515625" style="9" customWidth="1"/>
    <col min="11022" max="11025" width="9.140625" style="9"/>
    <col min="11026" max="11026" width="22.42578125" style="9" customWidth="1"/>
    <col min="11027" max="11259" width="9.140625" style="9"/>
    <col min="11260" max="11260" width="14.85546875" style="9" customWidth="1"/>
    <col min="11261" max="11261" width="59.7109375" style="9" customWidth="1"/>
    <col min="11262" max="11272" width="4.28515625" style="9" customWidth="1"/>
    <col min="11273" max="11274" width="6.28515625" style="9" customWidth="1"/>
    <col min="11275" max="11275" width="15.42578125" style="9" customWidth="1"/>
    <col min="11276" max="11276" width="60.140625" style="9" customWidth="1"/>
    <col min="11277" max="11277" width="10.28515625" style="9" customWidth="1"/>
    <col min="11278" max="11281" width="9.140625" style="9"/>
    <col min="11282" max="11282" width="22.42578125" style="9" customWidth="1"/>
    <col min="11283" max="11515" width="9.140625" style="9"/>
    <col min="11516" max="11516" width="14.85546875" style="9" customWidth="1"/>
    <col min="11517" max="11517" width="59.7109375" style="9" customWidth="1"/>
    <col min="11518" max="11528" width="4.28515625" style="9" customWidth="1"/>
    <col min="11529" max="11530" width="6.28515625" style="9" customWidth="1"/>
    <col min="11531" max="11531" width="15.42578125" style="9" customWidth="1"/>
    <col min="11532" max="11532" width="60.140625" style="9" customWidth="1"/>
    <col min="11533" max="11533" width="10.28515625" style="9" customWidth="1"/>
    <col min="11534" max="11537" width="9.140625" style="9"/>
    <col min="11538" max="11538" width="22.42578125" style="9" customWidth="1"/>
    <col min="11539" max="11771" width="9.140625" style="9"/>
    <col min="11772" max="11772" width="14.85546875" style="9" customWidth="1"/>
    <col min="11773" max="11773" width="59.7109375" style="9" customWidth="1"/>
    <col min="11774" max="11784" width="4.28515625" style="9" customWidth="1"/>
    <col min="11785" max="11786" width="6.28515625" style="9" customWidth="1"/>
    <col min="11787" max="11787" width="15.42578125" style="9" customWidth="1"/>
    <col min="11788" max="11788" width="60.140625" style="9" customWidth="1"/>
    <col min="11789" max="11789" width="10.28515625" style="9" customWidth="1"/>
    <col min="11790" max="11793" width="9.140625" style="9"/>
    <col min="11794" max="11794" width="22.42578125" style="9" customWidth="1"/>
    <col min="11795" max="12027" width="9.140625" style="9"/>
    <col min="12028" max="12028" width="14.85546875" style="9" customWidth="1"/>
    <col min="12029" max="12029" width="59.7109375" style="9" customWidth="1"/>
    <col min="12030" max="12040" width="4.28515625" style="9" customWidth="1"/>
    <col min="12041" max="12042" width="6.28515625" style="9" customWidth="1"/>
    <col min="12043" max="12043" width="15.42578125" style="9" customWidth="1"/>
    <col min="12044" max="12044" width="60.140625" style="9" customWidth="1"/>
    <col min="12045" max="12045" width="10.28515625" style="9" customWidth="1"/>
    <col min="12046" max="12049" width="9.140625" style="9"/>
    <col min="12050" max="12050" width="22.42578125" style="9" customWidth="1"/>
    <col min="12051" max="12283" width="9.140625" style="9"/>
    <col min="12284" max="12284" width="14.85546875" style="9" customWidth="1"/>
    <col min="12285" max="12285" width="59.7109375" style="9" customWidth="1"/>
    <col min="12286" max="12296" width="4.28515625" style="9" customWidth="1"/>
    <col min="12297" max="12298" width="6.28515625" style="9" customWidth="1"/>
    <col min="12299" max="12299" width="15.42578125" style="9" customWidth="1"/>
    <col min="12300" max="12300" width="60.140625" style="9" customWidth="1"/>
    <col min="12301" max="12301" width="10.28515625" style="9" customWidth="1"/>
    <col min="12302" max="12305" width="9.140625" style="9"/>
    <col min="12306" max="12306" width="22.42578125" style="9" customWidth="1"/>
    <col min="12307" max="12539" width="9.140625" style="9"/>
    <col min="12540" max="12540" width="14.85546875" style="9" customWidth="1"/>
    <col min="12541" max="12541" width="59.7109375" style="9" customWidth="1"/>
    <col min="12542" max="12552" width="4.28515625" style="9" customWidth="1"/>
    <col min="12553" max="12554" width="6.28515625" style="9" customWidth="1"/>
    <col min="12555" max="12555" width="15.42578125" style="9" customWidth="1"/>
    <col min="12556" max="12556" width="60.140625" style="9" customWidth="1"/>
    <col min="12557" max="12557" width="10.28515625" style="9" customWidth="1"/>
    <col min="12558" max="12561" width="9.140625" style="9"/>
    <col min="12562" max="12562" width="22.42578125" style="9" customWidth="1"/>
    <col min="12563" max="12795" width="9.140625" style="9"/>
    <col min="12796" max="12796" width="14.85546875" style="9" customWidth="1"/>
    <col min="12797" max="12797" width="59.7109375" style="9" customWidth="1"/>
    <col min="12798" max="12808" width="4.28515625" style="9" customWidth="1"/>
    <col min="12809" max="12810" width="6.28515625" style="9" customWidth="1"/>
    <col min="12811" max="12811" width="15.42578125" style="9" customWidth="1"/>
    <col min="12812" max="12812" width="60.140625" style="9" customWidth="1"/>
    <col min="12813" max="12813" width="10.28515625" style="9" customWidth="1"/>
    <col min="12814" max="12817" width="9.140625" style="9"/>
    <col min="12818" max="12818" width="22.42578125" style="9" customWidth="1"/>
    <col min="12819" max="13051" width="9.140625" style="9"/>
    <col min="13052" max="13052" width="14.85546875" style="9" customWidth="1"/>
    <col min="13053" max="13053" width="59.7109375" style="9" customWidth="1"/>
    <col min="13054" max="13064" width="4.28515625" style="9" customWidth="1"/>
    <col min="13065" max="13066" width="6.28515625" style="9" customWidth="1"/>
    <col min="13067" max="13067" width="15.42578125" style="9" customWidth="1"/>
    <col min="13068" max="13068" width="60.140625" style="9" customWidth="1"/>
    <col min="13069" max="13069" width="10.28515625" style="9" customWidth="1"/>
    <col min="13070" max="13073" width="9.140625" style="9"/>
    <col min="13074" max="13074" width="22.42578125" style="9" customWidth="1"/>
    <col min="13075" max="13307" width="9.140625" style="9"/>
    <col min="13308" max="13308" width="14.85546875" style="9" customWidth="1"/>
    <col min="13309" max="13309" width="59.7109375" style="9" customWidth="1"/>
    <col min="13310" max="13320" width="4.28515625" style="9" customWidth="1"/>
    <col min="13321" max="13322" width="6.28515625" style="9" customWidth="1"/>
    <col min="13323" max="13323" width="15.42578125" style="9" customWidth="1"/>
    <col min="13324" max="13324" width="60.140625" style="9" customWidth="1"/>
    <col min="13325" max="13325" width="10.28515625" style="9" customWidth="1"/>
    <col min="13326" max="13329" width="9.140625" style="9"/>
    <col min="13330" max="13330" width="22.42578125" style="9" customWidth="1"/>
    <col min="13331" max="13563" width="9.140625" style="9"/>
    <col min="13564" max="13564" width="14.85546875" style="9" customWidth="1"/>
    <col min="13565" max="13565" width="59.7109375" style="9" customWidth="1"/>
    <col min="13566" max="13576" width="4.28515625" style="9" customWidth="1"/>
    <col min="13577" max="13578" width="6.28515625" style="9" customWidth="1"/>
    <col min="13579" max="13579" width="15.42578125" style="9" customWidth="1"/>
    <col min="13580" max="13580" width="60.140625" style="9" customWidth="1"/>
    <col min="13581" max="13581" width="10.28515625" style="9" customWidth="1"/>
    <col min="13582" max="13585" width="9.140625" style="9"/>
    <col min="13586" max="13586" width="22.42578125" style="9" customWidth="1"/>
    <col min="13587" max="13819" width="9.140625" style="9"/>
    <col min="13820" max="13820" width="14.85546875" style="9" customWidth="1"/>
    <col min="13821" max="13821" width="59.7109375" style="9" customWidth="1"/>
    <col min="13822" max="13832" width="4.28515625" style="9" customWidth="1"/>
    <col min="13833" max="13834" width="6.28515625" style="9" customWidth="1"/>
    <col min="13835" max="13835" width="15.42578125" style="9" customWidth="1"/>
    <col min="13836" max="13836" width="60.140625" style="9" customWidth="1"/>
    <col min="13837" max="13837" width="10.28515625" style="9" customWidth="1"/>
    <col min="13838" max="13841" width="9.140625" style="9"/>
    <col min="13842" max="13842" width="22.42578125" style="9" customWidth="1"/>
    <col min="13843" max="14075" width="9.140625" style="9"/>
    <col min="14076" max="14076" width="14.85546875" style="9" customWidth="1"/>
    <col min="14077" max="14077" width="59.7109375" style="9" customWidth="1"/>
    <col min="14078" max="14088" width="4.28515625" style="9" customWidth="1"/>
    <col min="14089" max="14090" width="6.28515625" style="9" customWidth="1"/>
    <col min="14091" max="14091" width="15.42578125" style="9" customWidth="1"/>
    <col min="14092" max="14092" width="60.140625" style="9" customWidth="1"/>
    <col min="14093" max="14093" width="10.28515625" style="9" customWidth="1"/>
    <col min="14094" max="14097" width="9.140625" style="9"/>
    <col min="14098" max="14098" width="22.42578125" style="9" customWidth="1"/>
    <col min="14099" max="14331" width="9.140625" style="9"/>
    <col min="14332" max="14332" width="14.85546875" style="9" customWidth="1"/>
    <col min="14333" max="14333" width="59.7109375" style="9" customWidth="1"/>
    <col min="14334" max="14344" width="4.28515625" style="9" customWidth="1"/>
    <col min="14345" max="14346" width="6.28515625" style="9" customWidth="1"/>
    <col min="14347" max="14347" width="15.42578125" style="9" customWidth="1"/>
    <col min="14348" max="14348" width="60.140625" style="9" customWidth="1"/>
    <col min="14349" max="14349" width="10.28515625" style="9" customWidth="1"/>
    <col min="14350" max="14353" width="9.140625" style="9"/>
    <col min="14354" max="14354" width="22.42578125" style="9" customWidth="1"/>
    <col min="14355" max="14587" width="9.140625" style="9"/>
    <col min="14588" max="14588" width="14.85546875" style="9" customWidth="1"/>
    <col min="14589" max="14589" width="59.7109375" style="9" customWidth="1"/>
    <col min="14590" max="14600" width="4.28515625" style="9" customWidth="1"/>
    <col min="14601" max="14602" width="6.28515625" style="9" customWidth="1"/>
    <col min="14603" max="14603" width="15.42578125" style="9" customWidth="1"/>
    <col min="14604" max="14604" width="60.140625" style="9" customWidth="1"/>
    <col min="14605" max="14605" width="10.28515625" style="9" customWidth="1"/>
    <col min="14606" max="14609" width="9.140625" style="9"/>
    <col min="14610" max="14610" width="22.42578125" style="9" customWidth="1"/>
    <col min="14611" max="14843" width="9.140625" style="9"/>
    <col min="14844" max="14844" width="14.85546875" style="9" customWidth="1"/>
    <col min="14845" max="14845" width="59.7109375" style="9" customWidth="1"/>
    <col min="14846" max="14856" width="4.28515625" style="9" customWidth="1"/>
    <col min="14857" max="14858" width="6.28515625" style="9" customWidth="1"/>
    <col min="14859" max="14859" width="15.42578125" style="9" customWidth="1"/>
    <col min="14860" max="14860" width="60.140625" style="9" customWidth="1"/>
    <col min="14861" max="14861" width="10.28515625" style="9" customWidth="1"/>
    <col min="14862" max="14865" width="9.140625" style="9"/>
    <col min="14866" max="14866" width="22.42578125" style="9" customWidth="1"/>
    <col min="14867" max="15099" width="9.140625" style="9"/>
    <col min="15100" max="15100" width="14.85546875" style="9" customWidth="1"/>
    <col min="15101" max="15101" width="59.7109375" style="9" customWidth="1"/>
    <col min="15102" max="15112" width="4.28515625" style="9" customWidth="1"/>
    <col min="15113" max="15114" width="6.28515625" style="9" customWidth="1"/>
    <col min="15115" max="15115" width="15.42578125" style="9" customWidth="1"/>
    <col min="15116" max="15116" width="60.140625" style="9" customWidth="1"/>
    <col min="15117" max="15117" width="10.28515625" style="9" customWidth="1"/>
    <col min="15118" max="15121" width="9.140625" style="9"/>
    <col min="15122" max="15122" width="22.42578125" style="9" customWidth="1"/>
    <col min="15123" max="15355" width="9.140625" style="9"/>
    <col min="15356" max="15356" width="14.85546875" style="9" customWidth="1"/>
    <col min="15357" max="15357" width="59.7109375" style="9" customWidth="1"/>
    <col min="15358" max="15368" width="4.28515625" style="9" customWidth="1"/>
    <col min="15369" max="15370" width="6.28515625" style="9" customWidth="1"/>
    <col min="15371" max="15371" width="15.42578125" style="9" customWidth="1"/>
    <col min="15372" max="15372" width="60.140625" style="9" customWidth="1"/>
    <col min="15373" max="15373" width="10.28515625" style="9" customWidth="1"/>
    <col min="15374" max="15377" width="9.140625" style="9"/>
    <col min="15378" max="15378" width="22.42578125" style="9" customWidth="1"/>
    <col min="15379" max="15611" width="9.140625" style="9"/>
    <col min="15612" max="15612" width="14.85546875" style="9" customWidth="1"/>
    <col min="15613" max="15613" width="59.7109375" style="9" customWidth="1"/>
    <col min="15614" max="15624" width="4.28515625" style="9" customWidth="1"/>
    <col min="15625" max="15626" width="6.28515625" style="9" customWidth="1"/>
    <col min="15627" max="15627" width="15.42578125" style="9" customWidth="1"/>
    <col min="15628" max="15628" width="60.140625" style="9" customWidth="1"/>
    <col min="15629" max="15629" width="10.28515625" style="9" customWidth="1"/>
    <col min="15630" max="15633" width="9.140625" style="9"/>
    <col min="15634" max="15634" width="22.42578125" style="9" customWidth="1"/>
    <col min="15635" max="15867" width="9.140625" style="9"/>
    <col min="15868" max="15868" width="14.85546875" style="9" customWidth="1"/>
    <col min="15869" max="15869" width="59.7109375" style="9" customWidth="1"/>
    <col min="15870" max="15880" width="4.28515625" style="9" customWidth="1"/>
    <col min="15881" max="15882" width="6.28515625" style="9" customWidth="1"/>
    <col min="15883" max="15883" width="15.42578125" style="9" customWidth="1"/>
    <col min="15884" max="15884" width="60.140625" style="9" customWidth="1"/>
    <col min="15885" max="15885" width="10.28515625" style="9" customWidth="1"/>
    <col min="15886" max="15889" width="9.140625" style="9"/>
    <col min="15890" max="15890" width="22.42578125" style="9" customWidth="1"/>
    <col min="15891" max="16123" width="9.140625" style="9"/>
    <col min="16124" max="16124" width="14.85546875" style="9" customWidth="1"/>
    <col min="16125" max="16125" width="59.7109375" style="9" customWidth="1"/>
    <col min="16126" max="16136" width="4.28515625" style="9" customWidth="1"/>
    <col min="16137" max="16138" width="6.28515625" style="9" customWidth="1"/>
    <col min="16139" max="16139" width="15.42578125" style="9" customWidth="1"/>
    <col min="16140" max="16140" width="60.140625" style="9" customWidth="1"/>
    <col min="16141" max="16141" width="10.28515625" style="9" customWidth="1"/>
    <col min="16142" max="16145" width="9.140625" style="9"/>
    <col min="16146" max="16146" width="22.42578125" style="9" customWidth="1"/>
    <col min="16147" max="16384" width="9.140625" style="9"/>
  </cols>
  <sheetData>
    <row r="1" spans="1:27" ht="25.5" customHeight="1" x14ac:dyDescent="0.2">
      <c r="A1" s="955" t="s">
        <v>671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485"/>
      <c r="Q1" s="485"/>
      <c r="R1" s="5"/>
    </row>
    <row r="2" spans="1:27" ht="12.75" customHeight="1" x14ac:dyDescent="0.2">
      <c r="A2" s="956"/>
      <c r="B2" s="956"/>
      <c r="C2" s="956"/>
      <c r="D2" s="956"/>
      <c r="E2" s="956"/>
      <c r="F2" s="956"/>
      <c r="G2" s="956"/>
      <c r="H2" s="956"/>
      <c r="I2" s="956"/>
      <c r="J2" s="956"/>
      <c r="K2" s="956"/>
      <c r="L2" s="956"/>
      <c r="M2" s="956"/>
      <c r="N2" s="956"/>
      <c r="O2" s="956"/>
      <c r="P2" s="956"/>
      <c r="Q2" s="486"/>
      <c r="R2" s="5"/>
    </row>
    <row r="3" spans="1:27" ht="21" customHeight="1" x14ac:dyDescent="0.2">
      <c r="A3" s="957" t="s">
        <v>642</v>
      </c>
      <c r="B3" s="957"/>
      <c r="C3" s="957"/>
      <c r="D3" s="957"/>
      <c r="E3" s="957"/>
      <c r="F3" s="957"/>
      <c r="G3" s="957"/>
      <c r="H3" s="957"/>
      <c r="I3" s="957"/>
      <c r="J3" s="957"/>
      <c r="K3" s="957"/>
      <c r="L3" s="957"/>
      <c r="M3" s="957"/>
      <c r="N3" s="957"/>
      <c r="O3" s="957"/>
      <c r="P3" s="957"/>
      <c r="Q3" s="486"/>
      <c r="R3" s="5"/>
    </row>
    <row r="4" spans="1:27" ht="21" customHeight="1" thickBot="1" x14ac:dyDescent="0.25">
      <c r="A4" s="487" t="s">
        <v>643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87"/>
      <c r="O4" s="487"/>
      <c r="P4" s="487"/>
      <c r="Q4" s="486"/>
      <c r="R4" s="5"/>
    </row>
    <row r="5" spans="1:27" ht="16.5" thickTop="1" x14ac:dyDescent="0.25">
      <c r="A5" s="774" t="s">
        <v>520</v>
      </c>
      <c r="B5" s="772" t="s">
        <v>521</v>
      </c>
      <c r="C5" s="776" t="s">
        <v>522</v>
      </c>
      <c r="D5" s="777"/>
      <c r="E5" s="777"/>
      <c r="F5" s="777"/>
      <c r="G5" s="777"/>
      <c r="H5" s="778"/>
      <c r="I5" s="776" t="s">
        <v>523</v>
      </c>
      <c r="J5" s="777"/>
      <c r="K5" s="777"/>
      <c r="L5" s="777"/>
      <c r="M5" s="772" t="s">
        <v>524</v>
      </c>
      <c r="N5" s="772" t="s">
        <v>525</v>
      </c>
      <c r="O5" s="768" t="s">
        <v>526</v>
      </c>
      <c r="P5" s="768"/>
      <c r="Q5" s="769"/>
      <c r="R5" s="883" t="s">
        <v>528</v>
      </c>
    </row>
    <row r="6" spans="1:27" ht="15.75" customHeight="1" x14ac:dyDescent="0.2">
      <c r="A6" s="775"/>
      <c r="B6" s="773"/>
      <c r="C6" s="10">
        <v>1</v>
      </c>
      <c r="D6" s="124">
        <v>2</v>
      </c>
      <c r="E6" s="124">
        <v>3</v>
      </c>
      <c r="F6" s="124">
        <v>4</v>
      </c>
      <c r="G6" s="124">
        <v>5</v>
      </c>
      <c r="H6" s="11">
        <v>6</v>
      </c>
      <c r="I6" s="10" t="s">
        <v>529</v>
      </c>
      <c r="J6" s="124" t="s">
        <v>530</v>
      </c>
      <c r="K6" s="124" t="s">
        <v>531</v>
      </c>
      <c r="L6" s="124" t="s">
        <v>650</v>
      </c>
      <c r="M6" s="773"/>
      <c r="N6" s="773"/>
      <c r="O6" s="770"/>
      <c r="P6" s="770"/>
      <c r="Q6" s="771"/>
      <c r="R6" s="884"/>
    </row>
    <row r="7" spans="1:27" x14ac:dyDescent="0.2">
      <c r="A7" s="752" t="s">
        <v>644</v>
      </c>
      <c r="B7" s="753"/>
      <c r="C7" s="754"/>
      <c r="D7" s="755"/>
      <c r="E7" s="755"/>
      <c r="F7" s="755"/>
      <c r="G7" s="755"/>
      <c r="H7" s="756"/>
      <c r="I7" s="754"/>
      <c r="J7" s="755"/>
      <c r="K7" s="755"/>
      <c r="L7" s="755"/>
      <c r="M7" s="755"/>
      <c r="N7" s="756"/>
      <c r="O7" s="46"/>
      <c r="P7" s="46"/>
      <c r="Q7" s="46"/>
      <c r="R7" s="718"/>
    </row>
    <row r="8" spans="1:27" ht="12.75" customHeight="1" x14ac:dyDescent="0.2">
      <c r="A8" s="14" t="s">
        <v>404</v>
      </c>
      <c r="B8" s="73" t="s">
        <v>405</v>
      </c>
      <c r="C8" s="15"/>
      <c r="D8" s="49" t="s">
        <v>533</v>
      </c>
      <c r="E8" s="49"/>
      <c r="F8" s="48"/>
      <c r="G8" s="48"/>
      <c r="H8" s="16"/>
      <c r="I8" s="17">
        <v>2</v>
      </c>
      <c r="J8" s="49"/>
      <c r="K8" s="49"/>
      <c r="L8" s="50"/>
      <c r="M8" s="18">
        <v>3</v>
      </c>
      <c r="N8" s="18" t="s">
        <v>544</v>
      </c>
      <c r="O8" s="35" t="s">
        <v>3</v>
      </c>
      <c r="P8" s="36" t="s">
        <v>406</v>
      </c>
      <c r="Q8" s="611" t="s">
        <v>405</v>
      </c>
      <c r="R8" s="719" t="s">
        <v>135</v>
      </c>
    </row>
    <row r="9" spans="1:27" ht="12.75" customHeight="1" x14ac:dyDescent="0.2">
      <c r="A9" s="14" t="s">
        <v>406</v>
      </c>
      <c r="B9" s="74" t="s">
        <v>405</v>
      </c>
      <c r="C9" s="15"/>
      <c r="D9" s="49" t="s">
        <v>533</v>
      </c>
      <c r="E9" s="49"/>
      <c r="F9" s="48"/>
      <c r="G9" s="48"/>
      <c r="H9" s="16"/>
      <c r="I9" s="17"/>
      <c r="J9" s="49">
        <v>2</v>
      </c>
      <c r="K9" s="49"/>
      <c r="L9" s="50"/>
      <c r="M9" s="18">
        <v>3</v>
      </c>
      <c r="N9" s="18" t="s">
        <v>543</v>
      </c>
      <c r="O9" s="51"/>
      <c r="P9" s="52"/>
      <c r="Q9" s="282"/>
      <c r="R9" s="719" t="s">
        <v>135</v>
      </c>
    </row>
    <row r="10" spans="1:27" ht="12.75" customHeight="1" x14ac:dyDescent="0.2">
      <c r="A10" s="672" t="s">
        <v>677</v>
      </c>
      <c r="B10" s="673" t="s">
        <v>678</v>
      </c>
      <c r="C10" s="641"/>
      <c r="D10" s="642"/>
      <c r="E10" s="642" t="s">
        <v>533</v>
      </c>
      <c r="F10" s="642"/>
      <c r="G10" s="642"/>
      <c r="H10" s="643"/>
      <c r="I10" s="644">
        <v>1</v>
      </c>
      <c r="J10" s="642"/>
      <c r="K10" s="642"/>
      <c r="L10" s="645"/>
      <c r="M10" s="646">
        <v>2</v>
      </c>
      <c r="N10" s="646" t="s">
        <v>544</v>
      </c>
      <c r="O10" s="647" t="s">
        <v>3</v>
      </c>
      <c r="P10" s="674" t="s">
        <v>680</v>
      </c>
      <c r="Q10" s="674" t="s">
        <v>678</v>
      </c>
      <c r="R10" s="720" t="s">
        <v>679</v>
      </c>
      <c r="S10" s="713"/>
    </row>
    <row r="11" spans="1:27" ht="12.75" customHeight="1" x14ac:dyDescent="0.2">
      <c r="A11" s="675" t="s">
        <v>680</v>
      </c>
      <c r="B11" s="673" t="s">
        <v>678</v>
      </c>
      <c r="C11" s="641"/>
      <c r="D11" s="642"/>
      <c r="E11" s="642" t="s">
        <v>533</v>
      </c>
      <c r="F11" s="642"/>
      <c r="G11" s="642"/>
      <c r="H11" s="643"/>
      <c r="I11" s="644"/>
      <c r="J11" s="642">
        <v>2</v>
      </c>
      <c r="K11" s="642"/>
      <c r="L11" s="645"/>
      <c r="M11" s="646">
        <v>3</v>
      </c>
      <c r="N11" s="646" t="s">
        <v>543</v>
      </c>
      <c r="O11" s="646"/>
      <c r="P11" s="646"/>
      <c r="Q11" s="646"/>
      <c r="R11" s="720" t="s">
        <v>679</v>
      </c>
      <c r="S11" s="713"/>
    </row>
    <row r="12" spans="1:27" ht="12.75" customHeight="1" x14ac:dyDescent="0.2">
      <c r="A12" s="672" t="s">
        <v>681</v>
      </c>
      <c r="B12" s="640" t="s">
        <v>682</v>
      </c>
      <c r="C12" s="641"/>
      <c r="D12" s="642"/>
      <c r="E12" s="642" t="s">
        <v>533</v>
      </c>
      <c r="F12" s="642"/>
      <c r="G12" s="642"/>
      <c r="H12" s="643"/>
      <c r="I12" s="644">
        <v>2</v>
      </c>
      <c r="J12" s="642"/>
      <c r="K12" s="642"/>
      <c r="L12" s="645"/>
      <c r="M12" s="646">
        <v>2</v>
      </c>
      <c r="N12" s="646" t="s">
        <v>544</v>
      </c>
      <c r="O12" s="647" t="s">
        <v>3</v>
      </c>
      <c r="P12" s="648" t="s">
        <v>683</v>
      </c>
      <c r="Q12" s="649" t="s">
        <v>682</v>
      </c>
      <c r="R12" s="721" t="s">
        <v>411</v>
      </c>
      <c r="S12" s="713"/>
    </row>
    <row r="13" spans="1:27" ht="12.75" customHeight="1" x14ac:dyDescent="0.2">
      <c r="A13" s="672" t="s">
        <v>683</v>
      </c>
      <c r="B13" s="640" t="s">
        <v>682</v>
      </c>
      <c r="C13" s="676"/>
      <c r="D13" s="677"/>
      <c r="E13" s="678" t="s">
        <v>533</v>
      </c>
      <c r="F13" s="677"/>
      <c r="G13" s="677"/>
      <c r="H13" s="679"/>
      <c r="I13" s="680"/>
      <c r="J13" s="678">
        <v>2</v>
      </c>
      <c r="K13" s="677"/>
      <c r="L13" s="677"/>
      <c r="M13" s="678">
        <v>3</v>
      </c>
      <c r="N13" s="643" t="s">
        <v>543</v>
      </c>
      <c r="O13" s="681"/>
      <c r="P13" s="681"/>
      <c r="Q13" s="681"/>
      <c r="R13" s="722" t="s">
        <v>411</v>
      </c>
      <c r="S13" s="713"/>
    </row>
    <row r="14" spans="1:27" ht="12.75" customHeight="1" x14ac:dyDescent="0.2">
      <c r="A14" s="672" t="s">
        <v>684</v>
      </c>
      <c r="B14" s="640" t="s">
        <v>410</v>
      </c>
      <c r="C14" s="641"/>
      <c r="D14" s="642"/>
      <c r="E14" s="642" t="s">
        <v>533</v>
      </c>
      <c r="F14" s="642"/>
      <c r="G14" s="642"/>
      <c r="H14" s="643"/>
      <c r="I14" s="644">
        <v>2</v>
      </c>
      <c r="J14" s="642"/>
      <c r="K14" s="642"/>
      <c r="L14" s="645"/>
      <c r="M14" s="646">
        <v>3</v>
      </c>
      <c r="N14" s="646" t="s">
        <v>544</v>
      </c>
      <c r="O14" s="647" t="s">
        <v>3</v>
      </c>
      <c r="P14" s="648" t="s">
        <v>514</v>
      </c>
      <c r="Q14" s="649" t="s">
        <v>410</v>
      </c>
      <c r="R14" s="721" t="s">
        <v>411</v>
      </c>
      <c r="S14" s="714"/>
    </row>
    <row r="15" spans="1:27" ht="12.75" customHeight="1" x14ac:dyDescent="0.2">
      <c r="A15" s="38" t="s">
        <v>514</v>
      </c>
      <c r="B15" s="74" t="s">
        <v>410</v>
      </c>
      <c r="C15" s="17"/>
      <c r="D15" s="49"/>
      <c r="E15" s="49" t="s">
        <v>533</v>
      </c>
      <c r="F15" s="49"/>
      <c r="G15" s="49"/>
      <c r="H15" s="39"/>
      <c r="I15" s="17"/>
      <c r="J15" s="49">
        <v>2</v>
      </c>
      <c r="K15" s="49"/>
      <c r="L15" s="50"/>
      <c r="M15" s="18">
        <v>3</v>
      </c>
      <c r="N15" s="18" t="s">
        <v>543</v>
      </c>
      <c r="O15" s="51"/>
      <c r="P15" s="51"/>
      <c r="Q15" s="69"/>
      <c r="R15" s="723" t="s">
        <v>411</v>
      </c>
    </row>
    <row r="16" spans="1:27" customFormat="1" ht="12.75" customHeight="1" x14ac:dyDescent="0.25">
      <c r="A16" s="672" t="s">
        <v>685</v>
      </c>
      <c r="B16" s="640" t="s">
        <v>128</v>
      </c>
      <c r="C16" s="641"/>
      <c r="D16" s="642"/>
      <c r="E16" s="642" t="s">
        <v>533</v>
      </c>
      <c r="F16" s="642"/>
      <c r="G16" s="642"/>
      <c r="H16" s="643"/>
      <c r="I16" s="644">
        <v>2</v>
      </c>
      <c r="J16" s="642"/>
      <c r="K16" s="642"/>
      <c r="L16" s="645"/>
      <c r="M16" s="646">
        <v>3</v>
      </c>
      <c r="N16" s="646" t="s">
        <v>544</v>
      </c>
      <c r="O16" s="647" t="s">
        <v>3</v>
      </c>
      <c r="P16" s="648" t="s">
        <v>686</v>
      </c>
      <c r="Q16" s="649" t="s">
        <v>128</v>
      </c>
      <c r="R16" s="720" t="s">
        <v>679</v>
      </c>
      <c r="S16" s="715"/>
      <c r="T16" s="630"/>
      <c r="U16" s="630"/>
      <c r="V16" s="630"/>
      <c r="W16" s="630"/>
      <c r="X16" s="630"/>
      <c r="Y16" s="630"/>
      <c r="Z16" s="630"/>
      <c r="AA16" s="630"/>
    </row>
    <row r="17" spans="1:27" customFormat="1" ht="12.75" customHeight="1" x14ac:dyDescent="0.25">
      <c r="A17" s="672" t="s">
        <v>686</v>
      </c>
      <c r="B17" s="640" t="s">
        <v>128</v>
      </c>
      <c r="C17" s="641"/>
      <c r="D17" s="642"/>
      <c r="E17" s="642" t="s">
        <v>533</v>
      </c>
      <c r="F17" s="642"/>
      <c r="G17" s="642"/>
      <c r="H17" s="643"/>
      <c r="I17" s="644"/>
      <c r="J17" s="642">
        <v>2</v>
      </c>
      <c r="K17" s="642"/>
      <c r="L17" s="645"/>
      <c r="M17" s="646">
        <v>3</v>
      </c>
      <c r="N17" s="646" t="s">
        <v>543</v>
      </c>
      <c r="O17" s="646"/>
      <c r="P17" s="647"/>
      <c r="Q17" s="647"/>
      <c r="R17" s="720" t="s">
        <v>679</v>
      </c>
      <c r="S17" s="715"/>
      <c r="T17" s="630"/>
      <c r="U17" s="630"/>
      <c r="V17" s="630"/>
      <c r="W17" s="630"/>
      <c r="X17" s="630"/>
      <c r="Y17" s="630"/>
      <c r="Z17" s="630"/>
      <c r="AA17" s="630"/>
    </row>
    <row r="18" spans="1:27" customFormat="1" ht="12.75" customHeight="1" x14ac:dyDescent="0.25">
      <c r="A18" s="672" t="s">
        <v>687</v>
      </c>
      <c r="B18" s="640" t="s">
        <v>688</v>
      </c>
      <c r="C18" s="641"/>
      <c r="D18" s="642"/>
      <c r="E18" s="642"/>
      <c r="F18" s="642" t="s">
        <v>533</v>
      </c>
      <c r="G18" s="642"/>
      <c r="H18" s="643"/>
      <c r="I18" s="644">
        <v>4</v>
      </c>
      <c r="J18" s="642"/>
      <c r="K18" s="642"/>
      <c r="L18" s="645"/>
      <c r="M18" s="646">
        <v>5</v>
      </c>
      <c r="N18" s="646" t="s">
        <v>544</v>
      </c>
      <c r="O18" s="646"/>
      <c r="P18" s="682"/>
      <c r="Q18" s="682"/>
      <c r="R18" s="720" t="s">
        <v>47</v>
      </c>
      <c r="S18" s="716"/>
      <c r="T18" s="630"/>
      <c r="U18" s="630"/>
      <c r="V18" s="630"/>
      <c r="W18" s="630"/>
      <c r="X18" s="630"/>
      <c r="Y18" s="630"/>
      <c r="Z18" s="630"/>
      <c r="AA18" s="630"/>
    </row>
    <row r="19" spans="1:27" customFormat="1" ht="12.75" customHeight="1" x14ac:dyDescent="0.25">
      <c r="A19" s="672" t="s">
        <v>689</v>
      </c>
      <c r="B19" s="640" t="s">
        <v>403</v>
      </c>
      <c r="C19" s="641"/>
      <c r="D19" s="642"/>
      <c r="E19" s="642"/>
      <c r="F19" s="642" t="s">
        <v>533</v>
      </c>
      <c r="G19" s="642"/>
      <c r="H19" s="643"/>
      <c r="I19" s="644">
        <v>1</v>
      </c>
      <c r="J19" s="642"/>
      <c r="K19" s="642"/>
      <c r="L19" s="645"/>
      <c r="M19" s="646">
        <v>2</v>
      </c>
      <c r="N19" s="646" t="s">
        <v>544</v>
      </c>
      <c r="O19" s="647" t="s">
        <v>3</v>
      </c>
      <c r="P19" s="648" t="s">
        <v>690</v>
      </c>
      <c r="Q19" s="649" t="s">
        <v>403</v>
      </c>
      <c r="R19" s="720" t="s">
        <v>122</v>
      </c>
      <c r="S19" s="715"/>
      <c r="T19" s="630"/>
      <c r="U19" s="630"/>
      <c r="V19" s="630"/>
      <c r="W19" s="630"/>
      <c r="X19" s="630"/>
      <c r="Y19" s="630"/>
      <c r="Z19" s="630"/>
      <c r="AA19" s="630"/>
    </row>
    <row r="20" spans="1:27" customFormat="1" ht="12.75" customHeight="1" x14ac:dyDescent="0.25">
      <c r="A20" s="672" t="s">
        <v>690</v>
      </c>
      <c r="B20" s="640" t="s">
        <v>403</v>
      </c>
      <c r="C20" s="641"/>
      <c r="D20" s="642"/>
      <c r="E20" s="642"/>
      <c r="F20" s="642" t="s">
        <v>533</v>
      </c>
      <c r="G20" s="642"/>
      <c r="H20" s="643"/>
      <c r="I20" s="644"/>
      <c r="J20" s="642">
        <v>2</v>
      </c>
      <c r="K20" s="642"/>
      <c r="L20" s="645"/>
      <c r="M20" s="646">
        <v>3</v>
      </c>
      <c r="N20" s="646" t="s">
        <v>543</v>
      </c>
      <c r="O20" s="646"/>
      <c r="P20" s="646"/>
      <c r="Q20" s="646"/>
      <c r="R20" s="720" t="s">
        <v>122</v>
      </c>
      <c r="S20" s="715"/>
      <c r="T20" s="630"/>
      <c r="U20" s="630"/>
      <c r="V20" s="630"/>
      <c r="W20" s="630"/>
      <c r="X20" s="630"/>
      <c r="Y20" s="630"/>
      <c r="Z20" s="630"/>
      <c r="AA20" s="630"/>
    </row>
    <row r="21" spans="1:27" customFormat="1" ht="12.75" customHeight="1" x14ac:dyDescent="0.25">
      <c r="A21" s="672" t="s">
        <v>691</v>
      </c>
      <c r="B21" s="640" t="s">
        <v>692</v>
      </c>
      <c r="C21" s="641"/>
      <c r="D21" s="642"/>
      <c r="E21" s="642"/>
      <c r="F21" s="642" t="s">
        <v>533</v>
      </c>
      <c r="G21" s="642"/>
      <c r="H21" s="643"/>
      <c r="I21" s="644">
        <v>2</v>
      </c>
      <c r="J21" s="642"/>
      <c r="K21" s="642"/>
      <c r="L21" s="645"/>
      <c r="M21" s="646">
        <v>2</v>
      </c>
      <c r="N21" s="646" t="s">
        <v>544</v>
      </c>
      <c r="O21" s="647" t="s">
        <v>3</v>
      </c>
      <c r="P21" s="648" t="s">
        <v>693</v>
      </c>
      <c r="Q21" s="683" t="s">
        <v>692</v>
      </c>
      <c r="R21" s="721" t="s">
        <v>122</v>
      </c>
      <c r="S21" s="715"/>
      <c r="T21" s="630"/>
      <c r="U21" s="630"/>
      <c r="V21" s="630"/>
      <c r="W21" s="630"/>
      <c r="X21" s="630"/>
      <c r="Y21" s="630"/>
      <c r="Z21" s="630"/>
      <c r="AA21" s="630"/>
    </row>
    <row r="22" spans="1:27" customFormat="1" ht="12.75" customHeight="1" x14ac:dyDescent="0.25">
      <c r="A22" s="672" t="s">
        <v>693</v>
      </c>
      <c r="B22" s="640" t="s">
        <v>692</v>
      </c>
      <c r="C22" s="641"/>
      <c r="D22" s="642"/>
      <c r="E22" s="642"/>
      <c r="F22" s="642" t="s">
        <v>533</v>
      </c>
      <c r="G22" s="642"/>
      <c r="H22" s="643"/>
      <c r="I22" s="644"/>
      <c r="J22" s="642">
        <v>2</v>
      </c>
      <c r="K22" s="642"/>
      <c r="L22" s="645"/>
      <c r="M22" s="646">
        <v>3</v>
      </c>
      <c r="N22" s="646" t="s">
        <v>543</v>
      </c>
      <c r="O22" s="646"/>
      <c r="P22" s="646"/>
      <c r="Q22" s="646"/>
      <c r="R22" s="721" t="s">
        <v>122</v>
      </c>
      <c r="S22" s="715"/>
      <c r="T22" s="630"/>
      <c r="U22" s="630"/>
      <c r="V22" s="630"/>
      <c r="W22" s="630"/>
      <c r="X22" s="630"/>
      <c r="Y22" s="630"/>
      <c r="Z22" s="630"/>
      <c r="AA22" s="630"/>
    </row>
    <row r="23" spans="1:27" ht="12.75" customHeight="1" x14ac:dyDescent="0.2">
      <c r="A23" s="628" t="s">
        <v>412</v>
      </c>
      <c r="B23" s="631" t="s">
        <v>413</v>
      </c>
      <c r="C23" s="620"/>
      <c r="D23" s="621"/>
      <c r="E23" s="621"/>
      <c r="F23" s="621" t="s">
        <v>533</v>
      </c>
      <c r="G23" s="621"/>
      <c r="H23" s="622"/>
      <c r="I23" s="620">
        <v>1</v>
      </c>
      <c r="J23" s="621"/>
      <c r="K23" s="621"/>
      <c r="L23" s="623"/>
      <c r="M23" s="624">
        <v>2</v>
      </c>
      <c r="N23" s="624" t="s">
        <v>544</v>
      </c>
      <c r="O23" s="632" t="s">
        <v>3</v>
      </c>
      <c r="P23" s="633" t="s">
        <v>722</v>
      </c>
      <c r="Q23" s="278" t="s">
        <v>413</v>
      </c>
      <c r="R23" s="724" t="s">
        <v>129</v>
      </c>
      <c r="S23" s="698"/>
    </row>
    <row r="24" spans="1:27" ht="12.75" customHeight="1" x14ac:dyDescent="0.2">
      <c r="A24" s="628" t="s">
        <v>722</v>
      </c>
      <c r="B24" s="631" t="s">
        <v>413</v>
      </c>
      <c r="C24" s="620"/>
      <c r="D24" s="621"/>
      <c r="E24" s="621"/>
      <c r="F24" s="621" t="s">
        <v>533</v>
      </c>
      <c r="G24" s="621"/>
      <c r="H24" s="622"/>
      <c r="I24" s="620"/>
      <c r="J24" s="621">
        <v>2</v>
      </c>
      <c r="K24" s="621"/>
      <c r="L24" s="623"/>
      <c r="M24" s="624">
        <v>3</v>
      </c>
      <c r="N24" s="624" t="s">
        <v>543</v>
      </c>
      <c r="O24" s="511" t="s">
        <v>553</v>
      </c>
      <c r="P24" s="684" t="s">
        <v>685</v>
      </c>
      <c r="Q24" s="685" t="s">
        <v>128</v>
      </c>
      <c r="R24" s="724" t="s">
        <v>129</v>
      </c>
      <c r="S24" s="698"/>
    </row>
    <row r="25" spans="1:27" ht="12.75" customHeight="1" x14ac:dyDescent="0.2">
      <c r="A25" s="628" t="s">
        <v>126</v>
      </c>
      <c r="B25" s="631" t="s">
        <v>127</v>
      </c>
      <c r="C25" s="620"/>
      <c r="D25" s="621"/>
      <c r="E25" s="621"/>
      <c r="F25" s="621"/>
      <c r="G25" s="621" t="s">
        <v>533</v>
      </c>
      <c r="H25" s="622"/>
      <c r="I25" s="620">
        <v>2</v>
      </c>
      <c r="J25" s="621"/>
      <c r="K25" s="621"/>
      <c r="L25" s="623"/>
      <c r="M25" s="624">
        <v>2</v>
      </c>
      <c r="N25" s="624" t="s">
        <v>544</v>
      </c>
      <c r="O25" s="511"/>
      <c r="P25" s="511"/>
      <c r="Q25" s="638"/>
      <c r="R25" s="724" t="s">
        <v>414</v>
      </c>
      <c r="S25" s="698"/>
    </row>
    <row r="26" spans="1:27" customFormat="1" ht="12.75" customHeight="1" x14ac:dyDescent="0.25">
      <c r="A26" s="672" t="s">
        <v>723</v>
      </c>
      <c r="B26" s="640" t="s">
        <v>694</v>
      </c>
      <c r="C26" s="641"/>
      <c r="D26" s="642"/>
      <c r="E26" s="642"/>
      <c r="F26" s="642"/>
      <c r="G26" s="642" t="s">
        <v>533</v>
      </c>
      <c r="H26" s="643"/>
      <c r="I26" s="644"/>
      <c r="J26" s="642">
        <v>2</v>
      </c>
      <c r="K26" s="642"/>
      <c r="L26" s="645"/>
      <c r="M26" s="646">
        <v>3</v>
      </c>
      <c r="N26" s="646" t="s">
        <v>543</v>
      </c>
      <c r="O26" s="646"/>
      <c r="P26" s="646"/>
      <c r="Q26" s="646"/>
      <c r="R26" s="721" t="s">
        <v>411</v>
      </c>
      <c r="S26" s="715"/>
      <c r="T26" s="630"/>
      <c r="U26" s="630"/>
      <c r="V26" s="630"/>
      <c r="W26" s="630"/>
      <c r="X26" s="630"/>
      <c r="Y26" s="630"/>
      <c r="Z26" s="630"/>
      <c r="AA26" s="630"/>
    </row>
    <row r="27" spans="1:27" customFormat="1" ht="12.75" customHeight="1" x14ac:dyDescent="0.25">
      <c r="A27" s="672" t="s">
        <v>695</v>
      </c>
      <c r="B27" s="640" t="s">
        <v>696</v>
      </c>
      <c r="C27" s="641"/>
      <c r="D27" s="642"/>
      <c r="E27" s="642"/>
      <c r="F27" s="642"/>
      <c r="G27" s="642" t="s">
        <v>533</v>
      </c>
      <c r="H27" s="643"/>
      <c r="I27" s="644">
        <v>2</v>
      </c>
      <c r="J27" s="642"/>
      <c r="K27" s="642"/>
      <c r="L27" s="645"/>
      <c r="M27" s="646">
        <v>3</v>
      </c>
      <c r="N27" s="646" t="s">
        <v>544</v>
      </c>
      <c r="O27" s="646"/>
      <c r="P27" s="646"/>
      <c r="Q27" s="646"/>
      <c r="R27" s="720" t="s">
        <v>47</v>
      </c>
      <c r="S27" s="716"/>
      <c r="T27" s="630"/>
      <c r="U27" s="630"/>
      <c r="V27" s="630"/>
      <c r="W27" s="630"/>
      <c r="X27" s="630"/>
      <c r="Y27" s="630"/>
      <c r="Z27" s="630"/>
      <c r="AA27" s="630"/>
    </row>
    <row r="28" spans="1:27" ht="12.75" customHeight="1" x14ac:dyDescent="0.2">
      <c r="A28" s="628" t="s">
        <v>130</v>
      </c>
      <c r="B28" s="631" t="s">
        <v>131</v>
      </c>
      <c r="C28" s="620"/>
      <c r="D28" s="621"/>
      <c r="E28" s="621"/>
      <c r="F28" s="621"/>
      <c r="G28" s="621" t="s">
        <v>533</v>
      </c>
      <c r="H28" s="622"/>
      <c r="I28" s="620">
        <v>2</v>
      </c>
      <c r="J28" s="621"/>
      <c r="K28" s="621"/>
      <c r="L28" s="623"/>
      <c r="M28" s="624">
        <v>3</v>
      </c>
      <c r="N28" s="624" t="s">
        <v>544</v>
      </c>
      <c r="O28" s="632" t="s">
        <v>3</v>
      </c>
      <c r="P28" s="633" t="s">
        <v>132</v>
      </c>
      <c r="Q28" s="634" t="s">
        <v>131</v>
      </c>
      <c r="R28" s="725" t="s">
        <v>47</v>
      </c>
      <c r="S28" s="698"/>
    </row>
    <row r="29" spans="1:27" ht="12.75" customHeight="1" x14ac:dyDescent="0.2">
      <c r="A29" s="628" t="s">
        <v>132</v>
      </c>
      <c r="B29" s="631" t="s">
        <v>131</v>
      </c>
      <c r="C29" s="620"/>
      <c r="D29" s="621"/>
      <c r="E29" s="621"/>
      <c r="F29" s="621"/>
      <c r="G29" s="621" t="s">
        <v>533</v>
      </c>
      <c r="H29" s="622"/>
      <c r="I29" s="620"/>
      <c r="J29" s="621">
        <v>1</v>
      </c>
      <c r="K29" s="621"/>
      <c r="L29" s="623"/>
      <c r="M29" s="624">
        <v>2</v>
      </c>
      <c r="N29" s="624" t="s">
        <v>543</v>
      </c>
      <c r="O29" s="511"/>
      <c r="P29" s="511"/>
      <c r="Q29" s="635"/>
      <c r="R29" s="725" t="s">
        <v>47</v>
      </c>
      <c r="S29" s="698"/>
    </row>
    <row r="30" spans="1:27" ht="12.75" customHeight="1" x14ac:dyDescent="0.2">
      <c r="A30" s="628" t="s">
        <v>407</v>
      </c>
      <c r="B30" s="636" t="s">
        <v>408</v>
      </c>
      <c r="C30" s="620"/>
      <c r="D30" s="621"/>
      <c r="E30" s="621"/>
      <c r="F30" s="621"/>
      <c r="G30" s="621" t="s">
        <v>533</v>
      </c>
      <c r="H30" s="622"/>
      <c r="I30" s="620">
        <v>2</v>
      </c>
      <c r="J30" s="621"/>
      <c r="K30" s="621"/>
      <c r="L30" s="623"/>
      <c r="M30" s="624">
        <v>3</v>
      </c>
      <c r="N30" s="624" t="s">
        <v>544</v>
      </c>
      <c r="O30" s="632" t="s">
        <v>3</v>
      </c>
      <c r="P30" s="633" t="s">
        <v>409</v>
      </c>
      <c r="Q30" s="637" t="s">
        <v>408</v>
      </c>
      <c r="R30" s="724" t="s">
        <v>135</v>
      </c>
      <c r="S30" s="699"/>
    </row>
    <row r="31" spans="1:27" ht="12.75" customHeight="1" x14ac:dyDescent="0.2">
      <c r="A31" s="628" t="s">
        <v>409</v>
      </c>
      <c r="B31" s="636" t="s">
        <v>408</v>
      </c>
      <c r="C31" s="620"/>
      <c r="D31" s="621"/>
      <c r="E31" s="621"/>
      <c r="F31" s="621"/>
      <c r="G31" s="621" t="s">
        <v>533</v>
      </c>
      <c r="H31" s="622"/>
      <c r="I31" s="620"/>
      <c r="J31" s="621">
        <v>2</v>
      </c>
      <c r="K31" s="621"/>
      <c r="L31" s="623"/>
      <c r="M31" s="624">
        <v>2</v>
      </c>
      <c r="N31" s="624" t="s">
        <v>543</v>
      </c>
      <c r="O31" s="511"/>
      <c r="P31" s="511"/>
      <c r="Q31" s="638"/>
      <c r="R31" s="724" t="s">
        <v>135</v>
      </c>
      <c r="S31" s="699"/>
    </row>
    <row r="32" spans="1:27" ht="12.75" customHeight="1" x14ac:dyDescent="0.2">
      <c r="A32" s="655" t="s">
        <v>697</v>
      </c>
      <c r="B32" s="686" t="s">
        <v>698</v>
      </c>
      <c r="C32" s="687"/>
      <c r="D32" s="688"/>
      <c r="E32" s="688"/>
      <c r="F32" s="688"/>
      <c r="G32" s="688"/>
      <c r="H32" s="689" t="s">
        <v>533</v>
      </c>
      <c r="I32" s="690">
        <v>2</v>
      </c>
      <c r="J32" s="688"/>
      <c r="K32" s="688"/>
      <c r="L32" s="691"/>
      <c r="M32" s="692">
        <v>3</v>
      </c>
      <c r="N32" s="692" t="s">
        <v>544</v>
      </c>
      <c r="O32" s="692"/>
      <c r="P32" s="692"/>
      <c r="Q32" s="692"/>
      <c r="R32" s="726" t="s">
        <v>47</v>
      </c>
      <c r="S32" s="698"/>
    </row>
    <row r="33" spans="1:19" ht="12.75" customHeight="1" x14ac:dyDescent="0.2">
      <c r="A33" s="655" t="s">
        <v>133</v>
      </c>
      <c r="B33" s="686" t="s">
        <v>134</v>
      </c>
      <c r="C33" s="687"/>
      <c r="D33" s="688"/>
      <c r="E33" s="688"/>
      <c r="F33" s="688"/>
      <c r="G33" s="688"/>
      <c r="H33" s="689" t="s">
        <v>533</v>
      </c>
      <c r="I33" s="690">
        <v>2</v>
      </c>
      <c r="J33" s="688"/>
      <c r="K33" s="688"/>
      <c r="L33" s="691"/>
      <c r="M33" s="692">
        <v>3</v>
      </c>
      <c r="N33" s="692" t="s">
        <v>544</v>
      </c>
      <c r="O33" s="693" t="s">
        <v>3</v>
      </c>
      <c r="P33" s="648" t="s">
        <v>699</v>
      </c>
      <c r="Q33" s="694" t="s">
        <v>134</v>
      </c>
      <c r="R33" s="726" t="s">
        <v>135</v>
      </c>
      <c r="S33" s="717"/>
    </row>
    <row r="34" spans="1:19" ht="12.75" customHeight="1" x14ac:dyDescent="0.2">
      <c r="A34" s="655" t="s">
        <v>699</v>
      </c>
      <c r="B34" s="686" t="s">
        <v>134</v>
      </c>
      <c r="C34" s="687"/>
      <c r="D34" s="688"/>
      <c r="E34" s="688"/>
      <c r="F34" s="688"/>
      <c r="G34" s="688"/>
      <c r="H34" s="689" t="s">
        <v>533</v>
      </c>
      <c r="I34" s="690"/>
      <c r="J34" s="688">
        <v>2</v>
      </c>
      <c r="K34" s="688"/>
      <c r="L34" s="691"/>
      <c r="M34" s="692">
        <v>2</v>
      </c>
      <c r="N34" s="692" t="s">
        <v>543</v>
      </c>
      <c r="O34" s="692"/>
      <c r="P34" s="692"/>
      <c r="Q34" s="692"/>
      <c r="R34" s="726" t="s">
        <v>135</v>
      </c>
      <c r="S34" s="717"/>
    </row>
    <row r="35" spans="1:19" ht="12.75" customHeight="1" x14ac:dyDescent="0.2">
      <c r="A35" s="655" t="s">
        <v>700</v>
      </c>
      <c r="B35" s="686" t="s">
        <v>701</v>
      </c>
      <c r="C35" s="687"/>
      <c r="D35" s="688"/>
      <c r="E35" s="688"/>
      <c r="F35" s="688"/>
      <c r="G35" s="688"/>
      <c r="H35" s="689" t="s">
        <v>533</v>
      </c>
      <c r="I35" s="690">
        <v>1</v>
      </c>
      <c r="J35" s="688"/>
      <c r="K35" s="688"/>
      <c r="L35" s="691"/>
      <c r="M35" s="692">
        <v>2</v>
      </c>
      <c r="N35" s="692" t="s">
        <v>544</v>
      </c>
      <c r="O35" s="693" t="s">
        <v>3</v>
      </c>
      <c r="P35" s="695" t="s">
        <v>702</v>
      </c>
      <c r="Q35" s="694" t="s">
        <v>27</v>
      </c>
      <c r="R35" s="726" t="s">
        <v>247</v>
      </c>
      <c r="S35" s="698"/>
    </row>
    <row r="36" spans="1:19" ht="12.75" customHeight="1" x14ac:dyDescent="0.2">
      <c r="A36" s="655" t="s">
        <v>702</v>
      </c>
      <c r="B36" s="686" t="s">
        <v>703</v>
      </c>
      <c r="C36" s="687"/>
      <c r="D36" s="688"/>
      <c r="E36" s="688"/>
      <c r="F36" s="688"/>
      <c r="G36" s="688"/>
      <c r="H36" s="689" t="s">
        <v>533</v>
      </c>
      <c r="I36" s="690"/>
      <c r="J36" s="688">
        <v>3</v>
      </c>
      <c r="K36" s="688"/>
      <c r="L36" s="691"/>
      <c r="M36" s="692">
        <v>4</v>
      </c>
      <c r="N36" s="692" t="s">
        <v>543</v>
      </c>
      <c r="O36" s="692" t="s">
        <v>553</v>
      </c>
      <c r="P36" s="696" t="s">
        <v>248</v>
      </c>
      <c r="Q36" s="697" t="s">
        <v>25</v>
      </c>
      <c r="R36" s="726" t="s">
        <v>247</v>
      </c>
      <c r="S36" s="698"/>
    </row>
    <row r="37" spans="1:19" ht="12.75" customHeight="1" x14ac:dyDescent="0.2">
      <c r="A37" s="628" t="s">
        <v>515</v>
      </c>
      <c r="B37" s="631" t="s">
        <v>415</v>
      </c>
      <c r="C37" s="620"/>
      <c r="D37" s="621"/>
      <c r="E37" s="621"/>
      <c r="F37" s="621"/>
      <c r="G37" s="621"/>
      <c r="H37" s="622" t="s">
        <v>533</v>
      </c>
      <c r="I37" s="620">
        <v>1</v>
      </c>
      <c r="J37" s="621"/>
      <c r="K37" s="621"/>
      <c r="L37" s="623"/>
      <c r="M37" s="624">
        <v>2</v>
      </c>
      <c r="N37" s="624" t="s">
        <v>569</v>
      </c>
      <c r="O37" s="624"/>
      <c r="P37" s="624"/>
      <c r="Q37" s="638"/>
      <c r="R37" s="724" t="s">
        <v>135</v>
      </c>
      <c r="S37" s="698"/>
    </row>
    <row r="38" spans="1:19" x14ac:dyDescent="0.2">
      <c r="A38" s="740" t="s">
        <v>538</v>
      </c>
      <c r="B38" s="741"/>
      <c r="C38" s="20">
        <f t="shared" ref="C38:H38" si="0">SUMIF(C8:C37,"=x",$I8:$I37)+SUMIF(C8:C37,"=x",$J8:$J37)+SUMIF(C8:C37,"=x",$K8:$K37)</f>
        <v>0</v>
      </c>
      <c r="D38" s="91">
        <f t="shared" si="0"/>
        <v>4</v>
      </c>
      <c r="E38" s="91">
        <f t="shared" si="0"/>
        <v>15</v>
      </c>
      <c r="F38" s="91">
        <f t="shared" si="0"/>
        <v>14</v>
      </c>
      <c r="G38" s="91">
        <f t="shared" si="0"/>
        <v>13</v>
      </c>
      <c r="H38" s="21">
        <f t="shared" si="0"/>
        <v>11</v>
      </c>
      <c r="I38" s="742">
        <f>SUM(C38:H38)</f>
        <v>57</v>
      </c>
      <c r="J38" s="759"/>
      <c r="K38" s="759"/>
      <c r="L38" s="759"/>
      <c r="M38" s="759"/>
      <c r="N38" s="760"/>
      <c r="O38" s="92"/>
      <c r="P38" s="127"/>
      <c r="Q38" s="128"/>
      <c r="R38" s="727"/>
    </row>
    <row r="39" spans="1:19" x14ac:dyDescent="0.2">
      <c r="A39" s="733" t="s">
        <v>539</v>
      </c>
      <c r="B39" s="734"/>
      <c r="C39" s="22">
        <f t="shared" ref="C39:H39" si="1">SUMIF(C8:C37,"=x",$M8:$M37)</f>
        <v>0</v>
      </c>
      <c r="D39" s="117">
        <f t="shared" si="1"/>
        <v>6</v>
      </c>
      <c r="E39" s="117">
        <f t="shared" si="1"/>
        <v>22</v>
      </c>
      <c r="F39" s="117">
        <f t="shared" si="1"/>
        <v>20</v>
      </c>
      <c r="G39" s="117">
        <f t="shared" si="1"/>
        <v>18</v>
      </c>
      <c r="H39" s="23">
        <f t="shared" si="1"/>
        <v>16</v>
      </c>
      <c r="I39" s="735">
        <f>SUM(C39:H39)</f>
        <v>82</v>
      </c>
      <c r="J39" s="736"/>
      <c r="K39" s="736"/>
      <c r="L39" s="736"/>
      <c r="M39" s="736"/>
      <c r="N39" s="737"/>
      <c r="O39" s="94"/>
      <c r="P39" s="127"/>
      <c r="Q39" s="128"/>
      <c r="R39" s="727"/>
    </row>
    <row r="40" spans="1:19" x14ac:dyDescent="0.2">
      <c r="A40" s="747" t="s">
        <v>540</v>
      </c>
      <c r="B40" s="748"/>
      <c r="C40" s="24">
        <f t="shared" ref="C40:H40" si="2">SUMPRODUCT(--(C8:C37="x"),--($N8:$N37="K(5)"))</f>
        <v>0</v>
      </c>
      <c r="D40" s="95">
        <f t="shared" si="2"/>
        <v>1</v>
      </c>
      <c r="E40" s="95">
        <f t="shared" si="2"/>
        <v>4</v>
      </c>
      <c r="F40" s="95">
        <f t="shared" si="2"/>
        <v>4</v>
      </c>
      <c r="G40" s="95">
        <f t="shared" si="2"/>
        <v>4</v>
      </c>
      <c r="H40" s="25">
        <f t="shared" si="2"/>
        <v>3</v>
      </c>
      <c r="I40" s="749">
        <f>SUM(C40:H40)</f>
        <v>16</v>
      </c>
      <c r="J40" s="750"/>
      <c r="K40" s="750"/>
      <c r="L40" s="750"/>
      <c r="M40" s="750"/>
      <c r="N40" s="751"/>
      <c r="O40" s="96"/>
      <c r="P40" s="127"/>
      <c r="Q40" s="128"/>
      <c r="R40" s="727"/>
    </row>
    <row r="41" spans="1:19" x14ac:dyDescent="0.2">
      <c r="A41" s="752" t="s">
        <v>724</v>
      </c>
      <c r="B41" s="753"/>
      <c r="C41" s="754"/>
      <c r="D41" s="755"/>
      <c r="E41" s="755"/>
      <c r="F41" s="755"/>
      <c r="G41" s="755"/>
      <c r="H41" s="756"/>
      <c r="I41" s="754"/>
      <c r="J41" s="755"/>
      <c r="K41" s="755"/>
      <c r="L41" s="755"/>
      <c r="M41" s="755"/>
      <c r="N41" s="756"/>
      <c r="O41" s="98"/>
      <c r="P41" s="27"/>
      <c r="Q41" s="98"/>
      <c r="R41" s="728"/>
    </row>
    <row r="42" spans="1:19" ht="12.75" customHeight="1" x14ac:dyDescent="0.2">
      <c r="A42" s="655" t="s">
        <v>704</v>
      </c>
      <c r="B42" s="700" t="s">
        <v>705</v>
      </c>
      <c r="C42" s="620"/>
      <c r="D42" s="621"/>
      <c r="E42" s="621"/>
      <c r="F42" s="621" t="s">
        <v>0</v>
      </c>
      <c r="G42" s="621"/>
      <c r="H42" s="622" t="s">
        <v>0</v>
      </c>
      <c r="I42" s="620"/>
      <c r="J42" s="621">
        <v>2</v>
      </c>
      <c r="K42" s="621"/>
      <c r="L42" s="623"/>
      <c r="M42" s="624">
        <v>2</v>
      </c>
      <c r="N42" s="624" t="s">
        <v>543</v>
      </c>
      <c r="O42" s="511"/>
      <c r="P42" s="511"/>
      <c r="Q42" s="639"/>
      <c r="R42" s="725" t="s">
        <v>122</v>
      </c>
      <c r="S42" s="6"/>
    </row>
    <row r="43" spans="1:19" ht="12.75" customHeight="1" x14ac:dyDescent="0.2">
      <c r="A43" s="655" t="s">
        <v>706</v>
      </c>
      <c r="B43" s="701" t="s">
        <v>707</v>
      </c>
      <c r="C43" s="620"/>
      <c r="D43" s="621"/>
      <c r="E43" s="621" t="s">
        <v>0</v>
      </c>
      <c r="F43" s="621"/>
      <c r="G43" s="621" t="s">
        <v>0</v>
      </c>
      <c r="H43" s="622"/>
      <c r="I43" s="620"/>
      <c r="J43" s="621">
        <v>2</v>
      </c>
      <c r="K43" s="621"/>
      <c r="L43" s="623"/>
      <c r="M43" s="624">
        <v>2</v>
      </c>
      <c r="N43" s="624" t="s">
        <v>543</v>
      </c>
      <c r="O43" s="511"/>
      <c r="P43" s="511"/>
      <c r="Q43" s="638"/>
      <c r="R43" s="725" t="s">
        <v>122</v>
      </c>
      <c r="S43" s="6"/>
    </row>
    <row r="44" spans="1:19" ht="12.75" customHeight="1" x14ac:dyDescent="0.2">
      <c r="A44" s="655" t="s">
        <v>708</v>
      </c>
      <c r="B44" s="701" t="s">
        <v>709</v>
      </c>
      <c r="C44" s="620"/>
      <c r="D44" s="621"/>
      <c r="E44" s="621"/>
      <c r="F44" s="621" t="s">
        <v>0</v>
      </c>
      <c r="G44" s="621" t="s">
        <v>0</v>
      </c>
      <c r="H44" s="622" t="s">
        <v>0</v>
      </c>
      <c r="I44" s="620"/>
      <c r="J44" s="621">
        <v>2</v>
      </c>
      <c r="K44" s="621"/>
      <c r="L44" s="623"/>
      <c r="M44" s="624">
        <v>2</v>
      </c>
      <c r="N44" s="624" t="s">
        <v>543</v>
      </c>
      <c r="O44" s="511"/>
      <c r="P44" s="511"/>
      <c r="Q44" s="638"/>
      <c r="R44" s="725" t="s">
        <v>47</v>
      </c>
      <c r="S44" s="6"/>
    </row>
    <row r="45" spans="1:19" ht="12.75" customHeight="1" x14ac:dyDescent="0.2">
      <c r="A45" s="655" t="s">
        <v>710</v>
      </c>
      <c r="B45" s="701" t="s">
        <v>711</v>
      </c>
      <c r="C45" s="620"/>
      <c r="D45" s="621"/>
      <c r="E45" s="621"/>
      <c r="F45" s="621"/>
      <c r="G45" s="621" t="s">
        <v>0</v>
      </c>
      <c r="H45" s="622"/>
      <c r="I45" s="620"/>
      <c r="J45" s="621">
        <v>2</v>
      </c>
      <c r="K45" s="621"/>
      <c r="L45" s="623"/>
      <c r="M45" s="624">
        <v>2</v>
      </c>
      <c r="N45" s="624" t="s">
        <v>543</v>
      </c>
      <c r="O45" s="511"/>
      <c r="P45" s="511"/>
      <c r="Q45" s="638"/>
      <c r="R45" s="725" t="s">
        <v>414</v>
      </c>
      <c r="S45" s="6"/>
    </row>
    <row r="46" spans="1:19" ht="12.75" customHeight="1" x14ac:dyDescent="0.2">
      <c r="A46" s="628" t="s">
        <v>516</v>
      </c>
      <c r="B46" s="702" t="s">
        <v>416</v>
      </c>
      <c r="C46" s="620"/>
      <c r="D46" s="621"/>
      <c r="E46" s="621"/>
      <c r="F46" s="621" t="s">
        <v>0</v>
      </c>
      <c r="G46" s="621"/>
      <c r="H46" s="622" t="s">
        <v>0</v>
      </c>
      <c r="I46" s="620">
        <v>2</v>
      </c>
      <c r="J46" s="621"/>
      <c r="K46" s="621"/>
      <c r="L46" s="623"/>
      <c r="M46" s="624">
        <v>2</v>
      </c>
      <c r="N46" s="624" t="s">
        <v>544</v>
      </c>
      <c r="O46" s="511"/>
      <c r="P46" s="511"/>
      <c r="Q46" s="638"/>
      <c r="R46" s="725" t="s">
        <v>411</v>
      </c>
      <c r="S46" s="6"/>
    </row>
    <row r="47" spans="1:19" ht="12.75" customHeight="1" x14ac:dyDescent="0.2">
      <c r="A47" s="655" t="s">
        <v>712</v>
      </c>
      <c r="B47" s="703" t="s">
        <v>713</v>
      </c>
      <c r="C47" s="687"/>
      <c r="D47" s="688"/>
      <c r="E47" s="688"/>
      <c r="F47" s="688"/>
      <c r="G47" s="688" t="s">
        <v>0</v>
      </c>
      <c r="H47" s="689"/>
      <c r="I47" s="690">
        <v>1</v>
      </c>
      <c r="J47" s="688"/>
      <c r="K47" s="688"/>
      <c r="L47" s="691"/>
      <c r="M47" s="692">
        <v>1</v>
      </c>
      <c r="N47" s="692" t="s">
        <v>544</v>
      </c>
      <c r="O47" s="692"/>
      <c r="P47" s="692"/>
      <c r="Q47" s="704"/>
      <c r="R47" s="729" t="s">
        <v>181</v>
      </c>
      <c r="S47" s="6"/>
    </row>
    <row r="48" spans="1:19" ht="12.75" customHeight="1" x14ac:dyDescent="0.25">
      <c r="A48" s="655" t="s">
        <v>714</v>
      </c>
      <c r="B48" s="703" t="s">
        <v>715</v>
      </c>
      <c r="C48" s="687"/>
      <c r="D48" s="688"/>
      <c r="E48" s="688"/>
      <c r="F48" s="688"/>
      <c r="G48" s="688"/>
      <c r="H48" s="689" t="s">
        <v>0</v>
      </c>
      <c r="I48" s="690">
        <v>2</v>
      </c>
      <c r="J48" s="688"/>
      <c r="K48" s="688"/>
      <c r="L48" s="691"/>
      <c r="M48" s="692">
        <v>2</v>
      </c>
      <c r="N48" s="692" t="s">
        <v>544</v>
      </c>
      <c r="O48" s="692"/>
      <c r="P48" s="692"/>
      <c r="Q48" s="704"/>
      <c r="R48" s="730" t="s">
        <v>125</v>
      </c>
      <c r="S48" s="6"/>
    </row>
    <row r="49" spans="1:19" ht="12.75" customHeight="1" x14ac:dyDescent="0.2">
      <c r="A49" s="628" t="s">
        <v>725</v>
      </c>
      <c r="B49" s="702" t="s">
        <v>726</v>
      </c>
      <c r="C49" s="620"/>
      <c r="D49" s="621"/>
      <c r="E49" s="621" t="s">
        <v>0</v>
      </c>
      <c r="F49" s="621"/>
      <c r="G49" s="621"/>
      <c r="H49" s="622"/>
      <c r="I49" s="620"/>
      <c r="J49" s="621">
        <v>2</v>
      </c>
      <c r="K49" s="621"/>
      <c r="L49" s="623"/>
      <c r="M49" s="624">
        <v>2</v>
      </c>
      <c r="N49" s="624" t="s">
        <v>543</v>
      </c>
      <c r="O49" s="624"/>
      <c r="P49" s="628"/>
      <c r="Q49" s="631"/>
      <c r="R49" s="725" t="s">
        <v>129</v>
      </c>
    </row>
    <row r="50" spans="1:19" ht="12.75" customHeight="1" x14ac:dyDescent="0.2">
      <c r="A50" s="655" t="s">
        <v>716</v>
      </c>
      <c r="B50" s="703" t="s">
        <v>717</v>
      </c>
      <c r="C50" s="620"/>
      <c r="D50" s="621"/>
      <c r="E50" s="621"/>
      <c r="F50" s="621" t="s">
        <v>0</v>
      </c>
      <c r="G50" s="621"/>
      <c r="H50" s="622" t="s">
        <v>0</v>
      </c>
      <c r="I50" s="620"/>
      <c r="J50" s="621">
        <v>2</v>
      </c>
      <c r="K50" s="621"/>
      <c r="L50" s="623"/>
      <c r="M50" s="624">
        <v>2</v>
      </c>
      <c r="N50" s="624" t="s">
        <v>543</v>
      </c>
      <c r="O50" s="511"/>
      <c r="P50" s="511"/>
      <c r="Q50" s="639"/>
      <c r="R50" s="725" t="s">
        <v>181</v>
      </c>
      <c r="S50" s="6"/>
    </row>
    <row r="51" spans="1:19" ht="12.75" customHeight="1" x14ac:dyDescent="0.25">
      <c r="A51" s="655" t="s">
        <v>718</v>
      </c>
      <c r="B51" s="703" t="s">
        <v>719</v>
      </c>
      <c r="C51" s="705"/>
      <c r="D51" s="706"/>
      <c r="E51" s="706"/>
      <c r="F51" s="688"/>
      <c r="G51" s="688"/>
      <c r="H51" s="707" t="s">
        <v>0</v>
      </c>
      <c r="I51" s="690"/>
      <c r="J51" s="688">
        <v>2</v>
      </c>
      <c r="K51" s="688"/>
      <c r="L51" s="691"/>
      <c r="M51" s="708">
        <v>2</v>
      </c>
      <c r="N51" s="692" t="s">
        <v>543</v>
      </c>
      <c r="O51" s="692"/>
      <c r="P51" s="709"/>
      <c r="Q51" s="710"/>
      <c r="R51" s="730" t="s">
        <v>125</v>
      </c>
      <c r="S51" s="6"/>
    </row>
    <row r="52" spans="1:19" ht="12.75" customHeight="1" thickBot="1" x14ac:dyDescent="0.3">
      <c r="A52" s="655" t="s">
        <v>720</v>
      </c>
      <c r="B52" s="703" t="s">
        <v>721</v>
      </c>
      <c r="C52" s="705"/>
      <c r="D52" s="706"/>
      <c r="E52" s="706"/>
      <c r="F52" s="688"/>
      <c r="G52" s="688" t="s">
        <v>0</v>
      </c>
      <c r="H52" s="707"/>
      <c r="I52" s="690">
        <v>2</v>
      </c>
      <c r="J52" s="688"/>
      <c r="K52" s="688"/>
      <c r="L52" s="691"/>
      <c r="M52" s="708">
        <v>2</v>
      </c>
      <c r="N52" s="692" t="s">
        <v>544</v>
      </c>
      <c r="O52" s="711"/>
      <c r="P52" s="712"/>
      <c r="Q52" s="710"/>
      <c r="R52" s="730" t="s">
        <v>125</v>
      </c>
      <c r="S52" s="6"/>
    </row>
    <row r="53" spans="1:19" ht="12.75" customHeight="1" x14ac:dyDescent="0.2">
      <c r="A53" s="740" t="s">
        <v>538</v>
      </c>
      <c r="B53" s="741"/>
      <c r="C53" s="20">
        <f>SUMIF(C48:C52,"=x",$I48:$I52)+SUMIF(C48:C52,"=x",$J48:$J52)+SUMIF(C48:C52,"=x",$K48:$K52)</f>
        <v>0</v>
      </c>
      <c r="D53" s="91">
        <f>SUMIF(D48:D52,"=x",$I48:$I52)+SUMIF(D48:D52,"=x",$J48:$J52)+SUMIF(D48:D52,"=x",$K48:$K52)</f>
        <v>0</v>
      </c>
      <c r="E53" s="91"/>
      <c r="F53" s="91">
        <v>2</v>
      </c>
      <c r="G53" s="91">
        <v>2</v>
      </c>
      <c r="H53" s="91">
        <v>2</v>
      </c>
      <c r="I53" s="742">
        <f>SUM(C53:H53)</f>
        <v>6</v>
      </c>
      <c r="J53" s="743"/>
      <c r="K53" s="743"/>
      <c r="L53" s="743"/>
      <c r="M53" s="743"/>
      <c r="N53" s="744"/>
      <c r="O53" s="378"/>
      <c r="P53" s="128"/>
      <c r="Q53" s="489"/>
      <c r="R53" s="731"/>
    </row>
    <row r="54" spans="1:19" ht="12.75" customHeight="1" x14ac:dyDescent="0.2">
      <c r="A54" s="733" t="s">
        <v>556</v>
      </c>
      <c r="B54" s="734"/>
      <c r="C54" s="495"/>
      <c r="D54" s="496"/>
      <c r="E54" s="496"/>
      <c r="F54" s="496"/>
      <c r="G54" s="496"/>
      <c r="H54" s="497"/>
      <c r="I54" s="952">
        <v>6</v>
      </c>
      <c r="J54" s="953"/>
      <c r="K54" s="953"/>
      <c r="L54" s="953"/>
      <c r="M54" s="953"/>
      <c r="N54" s="954"/>
      <c r="O54" s="490"/>
      <c r="P54" s="128"/>
      <c r="Q54" s="489"/>
      <c r="R54" s="731"/>
    </row>
    <row r="55" spans="1:19" ht="12.75" customHeight="1" x14ac:dyDescent="0.2">
      <c r="A55" s="747" t="s">
        <v>540</v>
      </c>
      <c r="B55" s="748"/>
      <c r="C55" s="366"/>
      <c r="D55" s="367"/>
      <c r="E55" s="95">
        <f>SUMPRODUCT(--(E$42:E$52="x"),--($N$42:$N$52="K"))</f>
        <v>0</v>
      </c>
      <c r="F55" s="95">
        <f>SUMPRODUCT(--(F$42:F$52="x"),--($N$42:$N$52="K"))</f>
        <v>0</v>
      </c>
      <c r="G55" s="95">
        <f>SUMPRODUCT(--(G$42:G$52="x"),--($N$42:$N$52="K"))</f>
        <v>0</v>
      </c>
      <c r="H55" s="25">
        <f>SUMPRODUCT(--(H$42:H$52="x"),--($N$42:$N$52="K"))</f>
        <v>0</v>
      </c>
      <c r="I55" s="128"/>
      <c r="J55" s="491"/>
      <c r="K55" s="950"/>
      <c r="L55" s="950"/>
      <c r="M55" s="950"/>
      <c r="N55" s="951"/>
      <c r="O55" s="491"/>
      <c r="P55" s="128"/>
      <c r="Q55" s="489"/>
      <c r="R55" s="731"/>
    </row>
    <row r="56" spans="1:19" x14ac:dyDescent="0.2">
      <c r="A56" s="752" t="s">
        <v>645</v>
      </c>
      <c r="B56" s="753"/>
      <c r="C56" s="754"/>
      <c r="D56" s="755"/>
      <c r="E56" s="755"/>
      <c r="F56" s="755"/>
      <c r="G56" s="755"/>
      <c r="H56" s="756"/>
      <c r="I56" s="754"/>
      <c r="J56" s="755"/>
      <c r="K56" s="755"/>
      <c r="L56" s="755"/>
      <c r="M56" s="755"/>
      <c r="N56" s="756"/>
      <c r="O56" s="98"/>
      <c r="P56" s="27"/>
      <c r="Q56" s="98"/>
      <c r="R56" s="728"/>
    </row>
    <row r="57" spans="1:19" ht="12.75" customHeight="1" x14ac:dyDescent="0.2">
      <c r="A57" s="38" t="s">
        <v>417</v>
      </c>
      <c r="B57" s="370" t="s">
        <v>418</v>
      </c>
      <c r="C57" s="15"/>
      <c r="D57" s="48"/>
      <c r="E57" s="48"/>
      <c r="F57" s="49" t="s">
        <v>533</v>
      </c>
      <c r="G57" s="49"/>
      <c r="H57" s="16"/>
      <c r="I57" s="17"/>
      <c r="J57" s="49">
        <v>2</v>
      </c>
      <c r="K57" s="49"/>
      <c r="L57" s="50"/>
      <c r="M57" s="18">
        <v>2</v>
      </c>
      <c r="N57" s="18" t="s">
        <v>543</v>
      </c>
      <c r="O57" s="18"/>
      <c r="P57" s="160"/>
      <c r="Q57" s="90"/>
      <c r="R57" s="732" t="s">
        <v>411</v>
      </c>
    </row>
    <row r="58" spans="1:19" ht="12.75" customHeight="1" x14ac:dyDescent="0.2">
      <c r="A58" s="740" t="s">
        <v>538</v>
      </c>
      <c r="B58" s="741"/>
      <c r="C58" s="366"/>
      <c r="D58" s="367"/>
      <c r="E58" s="367"/>
      <c r="F58" s="492">
        <f>SUMIF(F57:F57,"=x",$I57:$I57)+SUMIF(F57:F57,"=x",$J57:$J57)+SUMIF(F57:F57,"=x",$K57:$K57)</f>
        <v>2</v>
      </c>
      <c r="G58" s="91">
        <f>SUMIF(G57:G57,"=x",$I57:$I57)+SUMIF(G57:G57,"=x",$J57:$J57)+SUMIF(G57:G57,"=x",$K57:$K57)</f>
        <v>0</v>
      </c>
      <c r="H58" s="493"/>
      <c r="I58" s="742">
        <f>SUM(C58:H58)</f>
        <v>2</v>
      </c>
      <c r="J58" s="759"/>
      <c r="K58" s="759"/>
      <c r="L58" s="759"/>
      <c r="M58" s="759"/>
      <c r="N58" s="760"/>
      <c r="O58" s="134"/>
      <c r="P58" s="128"/>
      <c r="Q58" s="489"/>
      <c r="R58" s="731"/>
    </row>
    <row r="59" spans="1:19" ht="12.75" customHeight="1" x14ac:dyDescent="0.2">
      <c r="A59" s="733" t="s">
        <v>539</v>
      </c>
      <c r="B59" s="734"/>
      <c r="C59" s="366"/>
      <c r="D59" s="367"/>
      <c r="E59" s="367"/>
      <c r="F59" s="135">
        <f>SUMIF(F57:F57,"=x",$M57:$M57)</f>
        <v>2</v>
      </c>
      <c r="G59" s="117">
        <f>SUMIF(G57:G57,"=x",$M57:$M57)</f>
        <v>0</v>
      </c>
      <c r="H59" s="493"/>
      <c r="I59" s="735">
        <f>SUM(C59:H59)</f>
        <v>2</v>
      </c>
      <c r="J59" s="762"/>
      <c r="K59" s="762"/>
      <c r="L59" s="762"/>
      <c r="M59" s="762"/>
      <c r="N59" s="763"/>
      <c r="O59" s="138"/>
      <c r="P59" s="128"/>
      <c r="Q59" s="489"/>
      <c r="R59" s="731"/>
    </row>
    <row r="60" spans="1:19" x14ac:dyDescent="0.2">
      <c r="A60" s="752" t="s">
        <v>598</v>
      </c>
      <c r="B60" s="753"/>
      <c r="C60" s="754"/>
      <c r="D60" s="755"/>
      <c r="E60" s="755"/>
      <c r="F60" s="755"/>
      <c r="G60" s="755"/>
      <c r="H60" s="756"/>
      <c r="I60" s="754"/>
      <c r="J60" s="755"/>
      <c r="K60" s="755"/>
      <c r="L60" s="755"/>
      <c r="M60" s="755"/>
      <c r="N60" s="756"/>
      <c r="O60" s="98"/>
      <c r="P60" s="27"/>
      <c r="Q60" s="98"/>
      <c r="R60" s="728"/>
    </row>
    <row r="61" spans="1:19" ht="12.75" customHeight="1" x14ac:dyDescent="0.2">
      <c r="A61" s="38" t="s">
        <v>517</v>
      </c>
      <c r="B61" s="494" t="s">
        <v>245</v>
      </c>
      <c r="C61" s="15"/>
      <c r="D61" s="48"/>
      <c r="E61" s="48"/>
      <c r="F61" s="48"/>
      <c r="G61" s="48"/>
      <c r="H61" s="16" t="s">
        <v>533</v>
      </c>
      <c r="I61" s="17"/>
      <c r="J61" s="49">
        <v>1</v>
      </c>
      <c r="K61" s="49"/>
      <c r="L61" s="50"/>
      <c r="M61" s="18">
        <v>10</v>
      </c>
      <c r="N61" s="18" t="s">
        <v>543</v>
      </c>
      <c r="O61" s="51"/>
      <c r="P61" s="52"/>
      <c r="Q61" s="392"/>
      <c r="R61" s="732" t="s">
        <v>411</v>
      </c>
    </row>
    <row r="62" spans="1:19" x14ac:dyDescent="0.2">
      <c r="A62" s="740" t="s">
        <v>538</v>
      </c>
      <c r="B62" s="741"/>
      <c r="C62" s="20">
        <f t="shared" ref="C62:H62" si="3">SUMIF(C61:C61,"=x",$I61:$I61)+SUMIF(C61:C61,"=x",$J61:$J61)+SUMIF(C61:C61,"=x",$K61:$K61)</f>
        <v>0</v>
      </c>
      <c r="D62" s="91">
        <f t="shared" si="3"/>
        <v>0</v>
      </c>
      <c r="E62" s="91">
        <f t="shared" si="3"/>
        <v>0</v>
      </c>
      <c r="F62" s="91">
        <f t="shared" si="3"/>
        <v>0</v>
      </c>
      <c r="G62" s="91">
        <f t="shared" si="3"/>
        <v>0</v>
      </c>
      <c r="H62" s="21">
        <f t="shared" si="3"/>
        <v>1</v>
      </c>
      <c r="I62" s="742">
        <f>SUM(C62:H62)</f>
        <v>1</v>
      </c>
      <c r="J62" s="759"/>
      <c r="K62" s="759"/>
      <c r="L62" s="759"/>
      <c r="M62" s="759"/>
      <c r="N62" s="760"/>
      <c r="O62" s="134"/>
      <c r="P62" s="127"/>
      <c r="Q62" s="128"/>
      <c r="R62" s="727"/>
    </row>
    <row r="63" spans="1:19" x14ac:dyDescent="0.2">
      <c r="A63" s="733" t="s">
        <v>539</v>
      </c>
      <c r="B63" s="734"/>
      <c r="C63" s="22">
        <f t="shared" ref="C63:H63" si="4">SUMIF(C61:C61,"=x",$M61:$M61)</f>
        <v>0</v>
      </c>
      <c r="D63" s="117">
        <f t="shared" si="4"/>
        <v>0</v>
      </c>
      <c r="E63" s="117">
        <f t="shared" si="4"/>
        <v>0</v>
      </c>
      <c r="F63" s="117">
        <f t="shared" si="4"/>
        <v>0</v>
      </c>
      <c r="G63" s="117">
        <f t="shared" si="4"/>
        <v>0</v>
      </c>
      <c r="H63" s="23">
        <f t="shared" si="4"/>
        <v>10</v>
      </c>
      <c r="I63" s="735">
        <f>SUM(C63:H63)</f>
        <v>10</v>
      </c>
      <c r="J63" s="762"/>
      <c r="K63" s="762"/>
      <c r="L63" s="762"/>
      <c r="M63" s="762"/>
      <c r="N63" s="763"/>
      <c r="O63" s="138"/>
      <c r="P63" s="127"/>
      <c r="Q63" s="128"/>
      <c r="R63" s="727"/>
    </row>
    <row r="64" spans="1:19" x14ac:dyDescent="0.2">
      <c r="A64" s="752" t="s">
        <v>574</v>
      </c>
      <c r="B64" s="753"/>
      <c r="C64" s="754"/>
      <c r="D64" s="755"/>
      <c r="E64" s="755"/>
      <c r="F64" s="755"/>
      <c r="G64" s="755"/>
      <c r="H64" s="756"/>
      <c r="I64" s="754"/>
      <c r="J64" s="755"/>
      <c r="K64" s="755"/>
      <c r="L64" s="755"/>
      <c r="M64" s="755"/>
      <c r="N64" s="756"/>
      <c r="O64" s="98"/>
      <c r="P64" s="27"/>
      <c r="Q64" s="98"/>
      <c r="R64" s="728"/>
    </row>
    <row r="65" spans="1:18" x14ac:dyDescent="0.2">
      <c r="A65" s="740" t="s">
        <v>538</v>
      </c>
      <c r="B65" s="741"/>
      <c r="C65" s="20">
        <f t="shared" ref="C65:H65" si="5">SUMIF($A1:$A64,$A65,C1:C64)</f>
        <v>0</v>
      </c>
      <c r="D65" s="91">
        <f t="shared" si="5"/>
        <v>4</v>
      </c>
      <c r="E65" s="91">
        <f t="shared" si="5"/>
        <v>15</v>
      </c>
      <c r="F65" s="91">
        <f t="shared" si="5"/>
        <v>18</v>
      </c>
      <c r="G65" s="91">
        <f t="shared" si="5"/>
        <v>15</v>
      </c>
      <c r="H65" s="21">
        <f t="shared" si="5"/>
        <v>14</v>
      </c>
      <c r="I65" s="742">
        <f>SUM(C65:H65)</f>
        <v>66</v>
      </c>
      <c r="J65" s="759"/>
      <c r="K65" s="759"/>
      <c r="L65" s="759"/>
      <c r="M65" s="759"/>
      <c r="N65" s="760"/>
      <c r="O65" s="134"/>
      <c r="P65" s="127"/>
      <c r="Q65" s="128"/>
      <c r="R65" s="727"/>
    </row>
    <row r="66" spans="1:18" x14ac:dyDescent="0.2">
      <c r="A66" s="733" t="s">
        <v>539</v>
      </c>
      <c r="B66" s="734"/>
      <c r="C66" s="22">
        <f t="shared" ref="C66:H67" si="6">SUMIF($A5:$A65,$A66,C5:C65)</f>
        <v>0</v>
      </c>
      <c r="D66" s="117">
        <f t="shared" si="6"/>
        <v>6</v>
      </c>
      <c r="E66" s="117">
        <f t="shared" si="6"/>
        <v>22</v>
      </c>
      <c r="F66" s="117">
        <f t="shared" si="6"/>
        <v>22</v>
      </c>
      <c r="G66" s="117">
        <f t="shared" si="6"/>
        <v>18</v>
      </c>
      <c r="H66" s="23">
        <f t="shared" si="6"/>
        <v>26</v>
      </c>
      <c r="I66" s="735">
        <f>SUM(I39,I54,I59,I63)</f>
        <v>100</v>
      </c>
      <c r="J66" s="762"/>
      <c r="K66" s="762"/>
      <c r="L66" s="762"/>
      <c r="M66" s="762"/>
      <c r="N66" s="763"/>
      <c r="O66" s="138"/>
      <c r="P66" s="127"/>
      <c r="Q66" s="128"/>
      <c r="R66" s="727"/>
    </row>
    <row r="67" spans="1:18" x14ac:dyDescent="0.2">
      <c r="A67" s="747" t="s">
        <v>540</v>
      </c>
      <c r="B67" s="748"/>
      <c r="C67" s="24">
        <f t="shared" si="6"/>
        <v>0</v>
      </c>
      <c r="D67" s="95">
        <f t="shared" si="6"/>
        <v>1</v>
      </c>
      <c r="E67" s="95">
        <f t="shared" si="6"/>
        <v>4</v>
      </c>
      <c r="F67" s="95">
        <f t="shared" si="6"/>
        <v>4</v>
      </c>
      <c r="G67" s="95">
        <f t="shared" si="6"/>
        <v>4</v>
      </c>
      <c r="H67" s="25">
        <f t="shared" si="6"/>
        <v>3</v>
      </c>
      <c r="I67" s="749">
        <f>SUM(C67:H67)</f>
        <v>16</v>
      </c>
      <c r="J67" s="764"/>
      <c r="K67" s="764"/>
      <c r="L67" s="764"/>
      <c r="M67" s="764"/>
      <c r="N67" s="765"/>
      <c r="O67" s="141"/>
      <c r="P67" s="127"/>
      <c r="Q67" s="128"/>
      <c r="R67" s="129"/>
    </row>
    <row r="68" spans="1:18" x14ac:dyDescent="0.2">
      <c r="A68" s="4"/>
      <c r="B68" s="6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6"/>
      <c r="O68" s="6"/>
      <c r="P68" s="4"/>
      <c r="Q68" s="4"/>
      <c r="R68" s="5"/>
    </row>
    <row r="69" spans="1:18" x14ac:dyDescent="0.2">
      <c r="A69" s="121" t="s">
        <v>667</v>
      </c>
      <c r="B69" s="6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6"/>
      <c r="O69" s="6"/>
      <c r="P69" s="4"/>
      <c r="Q69" s="4"/>
      <c r="R69" s="5"/>
    </row>
    <row r="70" spans="1:18" x14ac:dyDescent="0.2">
      <c r="A70" s="12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6"/>
      <c r="O70" s="6"/>
      <c r="P70" s="4"/>
      <c r="Q70" s="4"/>
      <c r="R70" s="5"/>
    </row>
    <row r="71" spans="1:18" s="12" customFormat="1" x14ac:dyDescent="0.2">
      <c r="A71" s="118" t="s">
        <v>575</v>
      </c>
      <c r="B71" s="6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6"/>
      <c r="O71" s="6"/>
      <c r="P71" s="4"/>
      <c r="Q71" s="5"/>
      <c r="R71" s="5"/>
    </row>
    <row r="72" spans="1:18" s="12" customFormat="1" x14ac:dyDescent="0.2">
      <c r="A72" s="5" t="s">
        <v>576</v>
      </c>
      <c r="B72" s="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6"/>
      <c r="O72" s="6"/>
      <c r="P72" s="4"/>
      <c r="Q72" s="5"/>
      <c r="R72" s="5"/>
    </row>
    <row r="73" spans="1:18" s="12" customFormat="1" x14ac:dyDescent="0.2">
      <c r="A73" s="5" t="s">
        <v>577</v>
      </c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6"/>
      <c r="O73" s="6"/>
      <c r="P73" s="4"/>
      <c r="Q73" s="5"/>
      <c r="R73" s="5"/>
    </row>
    <row r="74" spans="1:18" s="12" customFormat="1" x14ac:dyDescent="0.2">
      <c r="A74" s="5" t="s">
        <v>578</v>
      </c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6"/>
      <c r="O74" s="6"/>
      <c r="P74" s="4"/>
      <c r="Q74" s="5"/>
      <c r="R74" s="5"/>
    </row>
    <row r="75" spans="1:18" s="12" customFormat="1" x14ac:dyDescent="0.2">
      <c r="A75" s="5" t="s">
        <v>579</v>
      </c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6"/>
      <c r="O75" s="6"/>
      <c r="P75" s="4"/>
      <c r="Q75" s="5"/>
      <c r="R75" s="5"/>
    </row>
    <row r="76" spans="1:18" s="12" customFormat="1" ht="10.5" customHeight="1" x14ac:dyDescent="0.2">
      <c r="A76" s="5"/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6"/>
      <c r="O76" s="6"/>
      <c r="P76" s="4"/>
      <c r="Q76" s="5"/>
      <c r="R76" s="5"/>
    </row>
    <row r="77" spans="1:18" s="12" customFormat="1" ht="17.25" customHeight="1" x14ac:dyDescent="0.2">
      <c r="A77" s="118" t="s">
        <v>580</v>
      </c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6"/>
      <c r="O77" s="6"/>
      <c r="P77" s="4"/>
      <c r="Q77" s="5"/>
      <c r="R77" s="5"/>
    </row>
    <row r="78" spans="1:18" s="12" customFormat="1" x14ac:dyDescent="0.2">
      <c r="A78" s="119" t="s">
        <v>581</v>
      </c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6"/>
      <c r="O78" s="6"/>
      <c r="P78" s="4"/>
      <c r="Q78" s="5"/>
      <c r="R78" s="5"/>
    </row>
    <row r="79" spans="1:18" s="12" customFormat="1" x14ac:dyDescent="0.2">
      <c r="A79" s="120" t="s">
        <v>582</v>
      </c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6"/>
      <c r="O79" s="6"/>
      <c r="P79" s="4"/>
      <c r="Q79" s="5"/>
      <c r="R79" s="5"/>
    </row>
    <row r="80" spans="1:18" s="12" customFormat="1" ht="12.75" customHeight="1" x14ac:dyDescent="0.2">
      <c r="A80" s="5"/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6"/>
      <c r="O80" s="6"/>
      <c r="P80" s="4"/>
      <c r="Q80" s="5"/>
      <c r="R80" s="5"/>
    </row>
    <row r="81" spans="1:18" x14ac:dyDescent="0.2">
      <c r="A81" s="4"/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6"/>
      <c r="O81" s="6"/>
      <c r="P81" s="4"/>
      <c r="Q81" s="4"/>
      <c r="R81" s="5"/>
    </row>
    <row r="82" spans="1:18" x14ac:dyDescent="0.2">
      <c r="A82" s="4"/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6"/>
      <c r="O82" s="6"/>
      <c r="P82" s="4"/>
      <c r="Q82" s="4"/>
      <c r="R82" s="5"/>
    </row>
    <row r="83" spans="1:18" x14ac:dyDescent="0.2">
      <c r="A83" s="4"/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6"/>
      <c r="O83" s="6"/>
      <c r="P83" s="4"/>
      <c r="Q83" s="4"/>
      <c r="R83" s="5"/>
    </row>
    <row r="84" spans="1:18" x14ac:dyDescent="0.2">
      <c r="A84" s="4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6"/>
      <c r="O84" s="6"/>
      <c r="P84" s="4"/>
      <c r="Q84" s="4"/>
      <c r="R84" s="5"/>
    </row>
  </sheetData>
  <mergeCells count="52">
    <mergeCell ref="A1:O1"/>
    <mergeCell ref="A2:P2"/>
    <mergeCell ref="A3:P3"/>
    <mergeCell ref="A5:A6"/>
    <mergeCell ref="B5:B6"/>
    <mergeCell ref="C5:H5"/>
    <mergeCell ref="I5:L5"/>
    <mergeCell ref="M5:M6"/>
    <mergeCell ref="N5:N6"/>
    <mergeCell ref="O5:Q6"/>
    <mergeCell ref="R5:R6"/>
    <mergeCell ref="A7:B7"/>
    <mergeCell ref="C7:H7"/>
    <mergeCell ref="I7:N7"/>
    <mergeCell ref="A54:B54"/>
    <mergeCell ref="I54:N54"/>
    <mergeCell ref="A38:B38"/>
    <mergeCell ref="I38:N38"/>
    <mergeCell ref="A39:B39"/>
    <mergeCell ref="I39:N39"/>
    <mergeCell ref="A40:B40"/>
    <mergeCell ref="I40:N40"/>
    <mergeCell ref="A41:B41"/>
    <mergeCell ref="C41:H41"/>
    <mergeCell ref="I41:N41"/>
    <mergeCell ref="A53:B53"/>
    <mergeCell ref="I53:N53"/>
    <mergeCell ref="A62:B62"/>
    <mergeCell ref="I62:N62"/>
    <mergeCell ref="A55:B55"/>
    <mergeCell ref="K55:N55"/>
    <mergeCell ref="A56:B56"/>
    <mergeCell ref="C56:H56"/>
    <mergeCell ref="I56:N56"/>
    <mergeCell ref="A58:B58"/>
    <mergeCell ref="I58:N58"/>
    <mergeCell ref="A59:B59"/>
    <mergeCell ref="I59:N59"/>
    <mergeCell ref="A60:B60"/>
    <mergeCell ref="C60:H60"/>
    <mergeCell ref="I60:N60"/>
    <mergeCell ref="A66:B66"/>
    <mergeCell ref="I66:N66"/>
    <mergeCell ref="A67:B67"/>
    <mergeCell ref="I67:N67"/>
    <mergeCell ref="A63:B63"/>
    <mergeCell ref="I63:N63"/>
    <mergeCell ref="A64:B64"/>
    <mergeCell ref="C64:H64"/>
    <mergeCell ref="I64:N64"/>
    <mergeCell ref="A65:B65"/>
    <mergeCell ref="I65:N6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8"/>
  <sheetViews>
    <sheetView workbookViewId="0">
      <selection activeCell="A11" sqref="A11"/>
    </sheetView>
  </sheetViews>
  <sheetFormatPr defaultRowHeight="15" x14ac:dyDescent="0.25"/>
  <cols>
    <col min="1" max="1" width="61.7109375" customWidth="1"/>
  </cols>
  <sheetData>
    <row r="1" spans="1:1" x14ac:dyDescent="0.25">
      <c r="A1" s="617" t="s">
        <v>663</v>
      </c>
    </row>
    <row r="2" spans="1:1" x14ac:dyDescent="0.25">
      <c r="A2" s="958" t="s">
        <v>665</v>
      </c>
    </row>
    <row r="3" spans="1:1" x14ac:dyDescent="0.25">
      <c r="A3" s="958"/>
    </row>
    <row r="4" spans="1:1" ht="45.75" customHeight="1" x14ac:dyDescent="0.25">
      <c r="A4" s="958"/>
    </row>
    <row r="6" spans="1:1" x14ac:dyDescent="0.25">
      <c r="A6" s="617" t="s">
        <v>664</v>
      </c>
    </row>
    <row r="7" spans="1:1" x14ac:dyDescent="0.25">
      <c r="A7" s="958" t="s">
        <v>666</v>
      </c>
    </row>
    <row r="8" spans="1:1" x14ac:dyDescent="0.25">
      <c r="A8" s="958"/>
    </row>
  </sheetData>
  <mergeCells count="2">
    <mergeCell ref="A2:A4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Közös</vt:lpstr>
      <vt:lpstr>Csillagászat</vt:lpstr>
      <vt:lpstr>Geofizika</vt:lpstr>
      <vt:lpstr>Geográfia</vt:lpstr>
      <vt:lpstr>Geológia</vt:lpstr>
      <vt:lpstr>Meteorológia</vt:lpstr>
      <vt:lpstr>Térképészet és geoinformatika</vt:lpstr>
      <vt:lpstr>szaknyelvi ismeretek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Právicz Dóra</cp:lastModifiedBy>
  <cp:lastPrinted>2019-06-13T15:27:05Z</cp:lastPrinted>
  <dcterms:created xsi:type="dcterms:W3CDTF">2019-06-10T15:44:25Z</dcterms:created>
  <dcterms:modified xsi:type="dcterms:W3CDTF">2024-11-13T12:07:01Z</dcterms:modified>
</cp:coreProperties>
</file>