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E1902E4C-7753-47BC-BBA1-EFEA31352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ofizikus mesterszak" sheetId="5" r:id="rId1"/>
    <sheet name="szaknyelvi követelmény" sheetId="6" r:id="rId2"/>
  </sheets>
  <definedNames>
    <definedName name="_xlnm._FilterDatabase" localSheetId="0" hidden="1">'Geofizikus mesterszak'!$A$88:$U$105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5" l="1" a="1"/>
  <c r="F83" i="5" s="1"/>
  <c r="E83" i="5" a="1"/>
  <c r="E83" i="5" s="1"/>
  <c r="D83" i="5" a="1"/>
  <c r="D83" i="5" s="1"/>
  <c r="C83" i="5" a="1"/>
  <c r="C83" i="5" s="1"/>
  <c r="F82" i="5"/>
  <c r="E82" i="5"/>
  <c r="D82" i="5"/>
  <c r="C82" i="5"/>
  <c r="F81" i="5"/>
  <c r="E81" i="5"/>
  <c r="D81" i="5"/>
  <c r="C81" i="5"/>
  <c r="F77" i="5" a="1"/>
  <c r="F77" i="5" s="1"/>
  <c r="E77" i="5" a="1"/>
  <c r="E77" i="5" s="1"/>
  <c r="D77" i="5" a="1"/>
  <c r="D77" i="5" s="1"/>
  <c r="C77" i="5" a="1"/>
  <c r="C77" i="5" s="1"/>
  <c r="F76" i="5"/>
  <c r="E76" i="5"/>
  <c r="D76" i="5"/>
  <c r="C76" i="5"/>
  <c r="F75" i="5"/>
  <c r="E75" i="5"/>
  <c r="D75" i="5"/>
  <c r="C75" i="5"/>
  <c r="F53" i="5"/>
  <c r="E53" i="5"/>
  <c r="D53" i="5"/>
  <c r="C53" i="5"/>
  <c r="F52" i="5"/>
  <c r="E52" i="5"/>
  <c r="F51" i="5"/>
  <c r="E51" i="5"/>
  <c r="D51" i="5"/>
  <c r="C51" i="5"/>
  <c r="F47" i="5" a="1"/>
  <c r="F47" i="5" s="1"/>
  <c r="E47" i="5" a="1"/>
  <c r="E47" i="5" s="1"/>
  <c r="D47" i="5" a="1"/>
  <c r="D47" i="5" s="1"/>
  <c r="C47" i="5" a="1"/>
  <c r="C47" i="5" s="1"/>
  <c r="F46" i="5"/>
  <c r="E46" i="5"/>
  <c r="D46" i="5"/>
  <c r="D52" i="5" s="1"/>
  <c r="C46" i="5"/>
  <c r="F45" i="5"/>
  <c r="E45" i="5"/>
  <c r="E31" i="5" s="1"/>
  <c r="D45" i="5"/>
  <c r="C45" i="5"/>
  <c r="F25" i="5" a="1"/>
  <c r="F25" i="5" s="1"/>
  <c r="E25" i="5" a="1"/>
  <c r="E25" i="5" s="1"/>
  <c r="D25" i="5" a="1"/>
  <c r="D25" i="5" s="1"/>
  <c r="C25" i="5" a="1"/>
  <c r="C25" i="5" s="1"/>
  <c r="F24" i="5"/>
  <c r="E24" i="5"/>
  <c r="D24" i="5"/>
  <c r="C24" i="5"/>
  <c r="F23" i="5"/>
  <c r="E23" i="5"/>
  <c r="D23" i="5"/>
  <c r="C23" i="5"/>
  <c r="F13" i="5" a="1"/>
  <c r="F13" i="5" s="1"/>
  <c r="E13" i="5" a="1"/>
  <c r="E13" i="5" s="1"/>
  <c r="D13" i="5" a="1"/>
  <c r="D13" i="5" s="1"/>
  <c r="C13" i="5" a="1"/>
  <c r="C13" i="5" s="1"/>
  <c r="F12" i="5"/>
  <c r="F86" i="5" s="1"/>
  <c r="E12" i="5"/>
  <c r="E86" i="5" s="1"/>
  <c r="D12" i="5"/>
  <c r="C12" i="5"/>
  <c r="F11" i="5"/>
  <c r="F55" i="5" s="1"/>
  <c r="E11" i="5"/>
  <c r="E85" i="5" s="1"/>
  <c r="D11" i="5"/>
  <c r="C11" i="5"/>
  <c r="F87" i="5" l="1"/>
  <c r="C86" i="5"/>
  <c r="C87" i="5"/>
  <c r="C55" i="5"/>
  <c r="F31" i="5"/>
  <c r="F57" i="5" s="1"/>
  <c r="G23" i="5"/>
  <c r="G24" i="5"/>
  <c r="G53" i="5"/>
  <c r="G81" i="5"/>
  <c r="G82" i="5"/>
  <c r="F85" i="5"/>
  <c r="G11" i="5"/>
  <c r="D85" i="5"/>
  <c r="D86" i="5"/>
  <c r="G86" i="5" s="1"/>
  <c r="G45" i="5"/>
  <c r="G46" i="5"/>
  <c r="F56" i="5"/>
  <c r="E56" i="5"/>
  <c r="E57" i="5"/>
  <c r="G51" i="5"/>
  <c r="G75" i="5"/>
  <c r="G76" i="5"/>
  <c r="G77" i="5"/>
  <c r="G25" i="5"/>
  <c r="G83" i="5"/>
  <c r="E87" i="5"/>
  <c r="G47" i="5"/>
  <c r="C31" i="5"/>
  <c r="D87" i="5"/>
  <c r="G13" i="5"/>
  <c r="D55" i="5"/>
  <c r="C85" i="5"/>
  <c r="G12" i="5"/>
  <c r="D31" i="5"/>
  <c r="D57" i="5" s="1"/>
  <c r="C52" i="5"/>
  <c r="G52" i="5" s="1"/>
  <c r="E55" i="5"/>
  <c r="D56" i="5"/>
  <c r="C57" i="5"/>
  <c r="G55" i="5" l="1"/>
  <c r="G85" i="5"/>
  <c r="G87" i="5"/>
  <c r="G57" i="5"/>
  <c r="G31" i="5"/>
  <c r="C56" i="5"/>
  <c r="G56" i="5" s="1"/>
</calcChain>
</file>

<file path=xl/sharedStrings.xml><?xml version="1.0" encoding="utf-8"?>
<sst xmlns="http://schemas.openxmlformats.org/spreadsheetml/2006/main" count="402" uniqueCount="192">
  <si>
    <t>kv</t>
  </si>
  <si>
    <t>elmhullamtg17em</t>
  </si>
  <si>
    <t>Elektromágneses hullámterjedés</t>
  </si>
  <si>
    <t>Ferencz Orsolya</t>
  </si>
  <si>
    <t>Geofizikai inverzió</t>
  </si>
  <si>
    <t>Molnár Gábor</t>
  </si>
  <si>
    <t>numeljarasg17gm</t>
  </si>
  <si>
    <t>Numerikus eljárások</t>
  </si>
  <si>
    <t>gy</t>
  </si>
  <si>
    <t>Lenkey László</t>
  </si>
  <si>
    <t>infoadaterg17gm</t>
  </si>
  <si>
    <t>Információkezelés és adatértelmezés</t>
  </si>
  <si>
    <t>Timár Gábor</t>
  </si>
  <si>
    <t>taverzbolyg17em</t>
  </si>
  <si>
    <t>Távérzékelési bolygóvizsgálati módszerek</t>
  </si>
  <si>
    <t>Lichtenberger János</t>
  </si>
  <si>
    <t>Kőzetfizika</t>
  </si>
  <si>
    <t>Balázs László</t>
  </si>
  <si>
    <t>geotermikag17em</t>
  </si>
  <si>
    <t>Geotermika</t>
  </si>
  <si>
    <t>szeizmologg17em</t>
  </si>
  <si>
    <t>Szeizmológia</t>
  </si>
  <si>
    <t>Bondár István</t>
  </si>
  <si>
    <t>Térképi vetületek és referenciafelületek</t>
  </si>
  <si>
    <t>foldarfiz1g17em</t>
  </si>
  <si>
    <t>Földi áramlások fizikája 1.</t>
  </si>
  <si>
    <t>Galsa Attila</t>
  </si>
  <si>
    <t>foldarfiz2g17em</t>
  </si>
  <si>
    <t>Földi áramlások fizikája 2.</t>
  </si>
  <si>
    <t>felsolegkrg17em</t>
  </si>
  <si>
    <t>Felsőlégkör-fizika</t>
  </si>
  <si>
    <t>Steinbach Péter</t>
  </si>
  <si>
    <t>tektgeomorg17em</t>
  </si>
  <si>
    <t>Tektonikus geomorfológia</t>
  </si>
  <si>
    <t>Székely Balázs</t>
  </si>
  <si>
    <t>szeizmattrg17gm</t>
  </si>
  <si>
    <t>Szeizmikus attribútumok</t>
  </si>
  <si>
    <t>szeizmika0g17gm</t>
  </si>
  <si>
    <t>Szeizmikus mérések és adatfeldolgozás</t>
  </si>
  <si>
    <t>Tóth Tamás</t>
  </si>
  <si>
    <t>gravmagnesg17em</t>
  </si>
  <si>
    <t>Gravitációs és mágneses kutatások</t>
  </si>
  <si>
    <t>Kis Károly</t>
  </si>
  <si>
    <t>szerkfoldtg17gm</t>
  </si>
  <si>
    <t>Szerkezetföldtan, geodinamika és folyamatai</t>
  </si>
  <si>
    <t>Fodor László</t>
  </si>
  <si>
    <t>kutgeofszlg17em</t>
  </si>
  <si>
    <t>Kútgeofizikai szelvényezések</t>
  </si>
  <si>
    <t>kutgeofszlg17gm</t>
  </si>
  <si>
    <t>szfurkompxg17em</t>
  </si>
  <si>
    <t>Szeizmikus és fúrási adatok komplex értelmezése</t>
  </si>
  <si>
    <t>szfurkompxg17gm</t>
  </si>
  <si>
    <t>Visnovitz Ferenc</t>
  </si>
  <si>
    <t>terepelok0g17gm</t>
  </si>
  <si>
    <t>Terepgyakorlati előkészítés</t>
  </si>
  <si>
    <t>terepgyak0g17tm</t>
  </si>
  <si>
    <t>Geofizikus terepgyakorlat</t>
  </si>
  <si>
    <t>diplgeofg1g17dm</t>
  </si>
  <si>
    <t>Diplomamunka szeminárium 1</t>
  </si>
  <si>
    <t>diplgeofg2g17dm</t>
  </si>
  <si>
    <t>Diplomamunka szeminárium 2</t>
  </si>
  <si>
    <t>Távérzékelés gyakorlati alkalmazásai</t>
  </si>
  <si>
    <t>csasztrof1g17ea</t>
  </si>
  <si>
    <t>Asztrofizika 1</t>
  </si>
  <si>
    <t>Petrovay Kristóf</t>
  </si>
  <si>
    <t>csnapfizikg17em</t>
  </si>
  <si>
    <t>Napfizika</t>
  </si>
  <si>
    <t>urfizidojrg17em</t>
  </si>
  <si>
    <t>Űrfizika és űridőjárás</t>
  </si>
  <si>
    <t>urfizidojrg17gm</t>
  </si>
  <si>
    <t>Űrhírközlés, adatátvitel</t>
  </si>
  <si>
    <t>muholdmuszg17em</t>
  </si>
  <si>
    <t>Műholdfedélzeti műszerek</t>
  </si>
  <si>
    <t>Űreszközök tervezése</t>
  </si>
  <si>
    <t>ureszktervg17gm</t>
  </si>
  <si>
    <t>globvaltozg17em</t>
  </si>
  <si>
    <t>A Föld működése és a globális változások</t>
  </si>
  <si>
    <t>A Naprendszer fizikája</t>
  </si>
  <si>
    <t>Németh Zoltán</t>
  </si>
  <si>
    <t>nummaturfzg17gm</t>
  </si>
  <si>
    <t>Numerikus matematikai módszerek az űrfizikában</t>
  </si>
  <si>
    <t>Koronczay Dávid</t>
  </si>
  <si>
    <t>Nyári gyakorlat, felkészülés</t>
  </si>
  <si>
    <t>Nyári gyakorlat</t>
  </si>
  <si>
    <t>diplgeofu1g17dm</t>
  </si>
  <si>
    <t>diplgeofu2g17dm</t>
  </si>
  <si>
    <t>geofnummodg17gm</t>
  </si>
  <si>
    <t>Geofizikai problémák numerikus modellezése</t>
  </si>
  <si>
    <t>Szeizmikus kockázat meghatározása</t>
  </si>
  <si>
    <t>Tóth László</t>
  </si>
  <si>
    <t>fluidumok0g17em</t>
  </si>
  <si>
    <t>A fluidumok szerepe a földtanban</t>
  </si>
  <si>
    <t>Mádlné Szőnyi Judit</t>
  </si>
  <si>
    <t>olajhidro0g17em</t>
  </si>
  <si>
    <t>Medence- és olaj-hidrogeológia</t>
  </si>
  <si>
    <t>olajhidro0g17gm</t>
  </si>
  <si>
    <t>Zentainé Czauner Brigitta</t>
  </si>
  <si>
    <t>vulkfelszfl17em</t>
  </si>
  <si>
    <t>Vulkáni felszínformák fejlődése</t>
  </si>
  <si>
    <t>Karátson Dávid</t>
  </si>
  <si>
    <t>Műholdas termésbecslés</t>
  </si>
  <si>
    <t>Bognár Péter</t>
  </si>
  <si>
    <t>cssskaoszg17em</t>
  </si>
  <si>
    <t>Káosz-detektálási módszerek Hamilton-rendszerekben</t>
  </si>
  <si>
    <t>Sándor Zsolt</t>
  </si>
  <si>
    <t>Tetszőleges alakú elektromágneses jelek terjedése</t>
  </si>
  <si>
    <t>Jelfeldolgozás, radartechnika</t>
  </si>
  <si>
    <t>Szeizmikus jelfeldolgozás</t>
  </si>
  <si>
    <t>Puszta Sándor</t>
  </si>
  <si>
    <t>szeizmjelfg17gm</t>
  </si>
  <si>
    <t>Kitörésvédelem</t>
  </si>
  <si>
    <t>Unger Zoltán</t>
  </si>
  <si>
    <t>kuteredmjlg17gm</t>
  </si>
  <si>
    <t>Kutatási eredmények megjelenítése</t>
  </si>
  <si>
    <t>Raveloson Andrea</t>
  </si>
  <si>
    <t>csegimech1g17em</t>
  </si>
  <si>
    <t>Égi mechanika 1</t>
  </si>
  <si>
    <t>proggygeof19gm</t>
  </si>
  <si>
    <t>Programozási gyakorlat geofizikusoknak</t>
  </si>
  <si>
    <t>geofinverzg22em</t>
  </si>
  <si>
    <t>kozetfizikg22em</t>
  </si>
  <si>
    <t>vetrefereng22em</t>
  </si>
  <si>
    <t>tetszelmagg22em</t>
  </si>
  <si>
    <t>jelfeldradg22em</t>
  </si>
  <si>
    <t>Mobilitás</t>
  </si>
  <si>
    <t>taverzgyakg22gm</t>
  </si>
  <si>
    <t>urhirkozl1g22em</t>
  </si>
  <si>
    <t>ureszktervg22em</t>
  </si>
  <si>
    <t>nyarigyakfg22gm</t>
  </si>
  <si>
    <t>nyarigyaktg22tm</t>
  </si>
  <si>
    <t>Bozsó István</t>
  </si>
  <si>
    <t>Geofizikus mesterszak tantervi hálója 2022. szeptemberétől</t>
  </si>
  <si>
    <t>Szakfelelős: dr. Lenkey László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</si>
  <si>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</si>
  <si>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</si>
  <si>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</si>
  <si>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</si>
  <si>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</si>
  <si>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</si>
  <si>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</si>
  <si>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</si>
  <si>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</si>
  <si>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</si>
  <si>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</si>
  <si>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</si>
  <si>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</si>
  <si>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konz</t>
  </si>
  <si>
    <t>1. Természettudományos ismeretek</t>
  </si>
  <si>
    <t>x</t>
  </si>
  <si>
    <t>K(5)</t>
  </si>
  <si>
    <t>Gyj(5)</t>
  </si>
  <si>
    <t>e</t>
  </si>
  <si>
    <t>összes kontaktóra</t>
  </si>
  <si>
    <t>összes kredit</t>
  </si>
  <si>
    <t>összes kollokvium</t>
  </si>
  <si>
    <t>2. Geofizika és földtudományok</t>
  </si>
  <si>
    <t>3. Kötelezően és szabadon választható kurzusok</t>
  </si>
  <si>
    <t>Kötelezően választható tárgyak (6. pontban megadott listából)</t>
  </si>
  <si>
    <t>Szabadon választható tárgyak</t>
  </si>
  <si>
    <t>KUTATÓ GEOFIZIKUS SPECIALIZÁCIÓ specializáció felelős: dr. Lenkey László</t>
  </si>
  <si>
    <t>A KUTATÓ GEOFIZIKUS SPECIALIZÁCIÓ DIFFERENCIÁLT SZAKMAI TÁRGYAI</t>
  </si>
  <si>
    <t>4A. Alkalmazott geofizika</t>
  </si>
  <si>
    <t>Kútgeofizikai szelvényezések GY</t>
  </si>
  <si>
    <t>5A. Diplomamunka szeminárium</t>
  </si>
  <si>
    <t>ÖSSZESEN</t>
  </si>
  <si>
    <t>ŰRKUTATÓ-TÁVÉRZÉKELŐ SPECIALIZÁCIÓ specializáció felelős: dr. Lichtenberger János</t>
  </si>
  <si>
    <t>AZ ŰRKUTATÓ-TÁVÉRZÉKELŐ SPECIALIZÁCIÓ DIFFERENCIÁLT SZAKMAI TÁRGYAI</t>
  </si>
  <si>
    <t>4B. Űrtudomány</t>
  </si>
  <si>
    <t>5B. Diplomamunka szeminárium</t>
  </si>
  <si>
    <t>6. Választható kurzuskínálat mindkét specializáció részére</t>
  </si>
  <si>
    <t>naprendfizg22em</t>
  </si>
  <si>
    <t>szeizmkockg22em</t>
  </si>
  <si>
    <t>muholdtermg22em</t>
  </si>
  <si>
    <t>szeizmjelfg22em</t>
  </si>
  <si>
    <t>kitoresvedg22em</t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</si>
  <si>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</si>
  <si>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</si>
  <si>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</si>
  <si>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</si>
  <si>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</si>
  <si>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</si>
  <si>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x =  kötelező tárgy ajánlott félév</t>
  </si>
  <si>
    <t>kv =  kötelezően választható tárgy ajánlott félév</t>
  </si>
  <si>
    <t>Geofizikus mesterképzési szakon a megszerzendő szakképzettség gyakorlásához szükséges idegen szaknyelvi ismeretek elsajátításának tantervi helyét és a nyelvismeret meglétének mérését a második fül (szaknyelvi ismeretek) tartalmazza.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</si>
  <si>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</si>
  <si>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</si>
  <si>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</si>
  <si>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A követelmény kiváltható:</t>
  </si>
  <si>
    <t>- angol nyelvből tett középfokú (B2) komplex típusú államilag elismert általános és/vagy szaknyelvi nyelvvizsgával, vagy azzal egyenértékű okirattal, vagy</t>
  </si>
  <si>
    <t>- min. 3 hónapos angol nyelvű részképzés teljesítésével más egyetemen (szakmai mobilitási tárgy teljesítésével).</t>
  </si>
  <si>
    <r>
      <t xml:space="preserve">A mintatanterv szerint kötelező vagy kötelezően választható tárgyak vagy Erasmus képzés keretében teljesített választható tárgyak közül legalább </t>
    </r>
    <r>
      <rPr>
        <b/>
        <sz val="11"/>
        <color theme="1"/>
        <rFont val="Calibri"/>
        <family val="2"/>
        <charset val="238"/>
        <scheme val="minor"/>
      </rPr>
      <t>3 kreditnyi tárgy angol</t>
    </r>
    <r>
      <rPr>
        <sz val="11"/>
        <color theme="1"/>
        <rFont val="Calibri"/>
        <family val="2"/>
        <charset val="238"/>
        <scheme val="minor"/>
      </rPr>
      <t xml:space="preserve"> nyelven (azaz a Neptunban angol nyelvűként jelölt kurzus felvételével) történő elvégzése (kivéve: diplgeofg1g17dm Diplomamunka szeminárium 1 és diplgeofg2g17dm Diplomamunka szeminárium 2).</t>
    </r>
  </si>
  <si>
    <t>Csurgai Horváth László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</si>
</sst>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DDDDD"/>
      </patternFill>
    </fill>
    <fill>
      <patternFill patternType="solid">
        <fgColor rgb="FFCCCCFF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D9D9D9"/>
      </patternFill>
    </fill>
    <fill>
      <patternFill patternType="solid">
        <fgColor rgb="FF84ECB3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17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/>
    </xf>
    <xf numFmtId="0" fontId="1" fillId="0" borderId="0" xfId="1"/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left" vertical="center"/>
    </xf>
    <xf numFmtId="0" fontId="6" fillId="0" borderId="15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3" borderId="5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4" borderId="5" xfId="1" applyFill="1" applyBorder="1" applyAlignment="1">
      <alignment vertical="center"/>
    </xf>
    <xf numFmtId="0" fontId="0" fillId="0" borderId="4" xfId="2" applyFont="1" applyBorder="1" applyAlignment="1">
      <alignment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4" borderId="6" xfId="1" applyFont="1" applyFill="1" applyBorder="1" applyAlignment="1">
      <alignment horizontal="left" vertical="center"/>
    </xf>
    <xf numFmtId="0" fontId="0" fillId="0" borderId="4" xfId="2" applyFont="1" applyBorder="1" applyAlignment="1">
      <alignment horizontal="left" vertical="center"/>
    </xf>
    <xf numFmtId="0" fontId="0" fillId="0" borderId="5" xfId="2" applyFont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center" vertical="center"/>
    </xf>
    <xf numFmtId="0" fontId="1" fillId="4" borderId="6" xfId="1" applyFill="1" applyBorder="1" applyAlignment="1">
      <alignment horizontal="left"/>
    </xf>
    <xf numFmtId="0" fontId="6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8" fillId="4" borderId="6" xfId="1" applyFont="1" applyFill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1" fillId="0" borderId="6" xfId="1" applyBorder="1" applyAlignment="1">
      <alignment horizontal="left"/>
    </xf>
    <xf numFmtId="0" fontId="6" fillId="4" borderId="4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164" fontId="9" fillId="5" borderId="15" xfId="1" applyNumberFormat="1" applyFont="1" applyFill="1" applyBorder="1" applyAlignment="1">
      <alignment horizontal="center" vertical="center"/>
    </xf>
    <xf numFmtId="164" fontId="9" fillId="5" borderId="1" xfId="1" applyNumberFormat="1" applyFont="1" applyFill="1" applyBorder="1" applyAlignment="1">
      <alignment horizontal="center" vertical="center"/>
    </xf>
    <xf numFmtId="164" fontId="9" fillId="5" borderId="5" xfId="1" applyNumberFormat="1" applyFont="1" applyFill="1" applyBorder="1" applyAlignment="1">
      <alignment horizontal="center" vertical="center"/>
    </xf>
    <xf numFmtId="164" fontId="10" fillId="5" borderId="15" xfId="1" applyNumberFormat="1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164" fontId="10" fillId="5" borderId="5" xfId="1" applyNumberFormat="1" applyFont="1" applyFill="1" applyBorder="1" applyAlignment="1">
      <alignment horizontal="center" vertical="center"/>
    </xf>
    <xf numFmtId="164" fontId="11" fillId="5" borderId="15" xfId="1" applyNumberFormat="1" applyFont="1" applyFill="1" applyBorder="1" applyAlignment="1">
      <alignment horizontal="center" vertical="center"/>
    </xf>
    <xf numFmtId="164" fontId="11" fillId="5" borderId="1" xfId="1" applyNumberFormat="1" applyFont="1" applyFill="1" applyBorder="1" applyAlignment="1">
      <alignment horizontal="center" vertical="center"/>
    </xf>
    <xf numFmtId="164" fontId="11" fillId="5" borderId="5" xfId="1" applyNumberFormat="1" applyFont="1" applyFill="1" applyBorder="1" applyAlignment="1">
      <alignment horizontal="center" vertical="center"/>
    </xf>
    <xf numFmtId="0" fontId="1" fillId="4" borderId="6" xfId="1" applyFill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64" fontId="11" fillId="5" borderId="2" xfId="1" applyNumberFormat="1" applyFont="1" applyFill="1" applyBorder="1" applyAlignment="1">
      <alignment horizontal="center" vertical="center"/>
    </xf>
    <xf numFmtId="164" fontId="11" fillId="5" borderId="3" xfId="1" applyNumberFormat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left" vertical="center"/>
    </xf>
    <xf numFmtId="0" fontId="6" fillId="6" borderId="4" xfId="2" applyFont="1" applyFill="1" applyBorder="1" applyAlignment="1">
      <alignment horizontal="left" vertical="center"/>
    </xf>
    <xf numFmtId="0" fontId="6" fillId="6" borderId="5" xfId="1" applyFont="1" applyFill="1" applyBorder="1" applyAlignment="1">
      <alignment horizontal="left" vertical="center"/>
    </xf>
    <xf numFmtId="0" fontId="6" fillId="6" borderId="4" xfId="1" applyFont="1" applyFill="1" applyBorder="1" applyAlignment="1">
      <alignment horizontal="left" vertical="center"/>
    </xf>
    <xf numFmtId="0" fontId="6" fillId="6" borderId="5" xfId="1" applyFont="1" applyFill="1" applyBorder="1" applyAlignment="1">
      <alignment horizontal="center" vertical="center"/>
    </xf>
    <xf numFmtId="0" fontId="1" fillId="6" borderId="6" xfId="1" applyFill="1" applyBorder="1" applyAlignment="1">
      <alignment horizontal="left" vertical="center"/>
    </xf>
    <xf numFmtId="0" fontId="6" fillId="0" borderId="19" xfId="2" applyFont="1" applyBorder="1" applyAlignment="1">
      <alignment horizontal="left" vertical="center"/>
    </xf>
    <xf numFmtId="0" fontId="0" fillId="0" borderId="15" xfId="2" applyFont="1" applyBorder="1" applyAlignment="1">
      <alignment vertical="center"/>
    </xf>
    <xf numFmtId="164" fontId="11" fillId="5" borderId="19" xfId="1" applyNumberFormat="1" applyFont="1" applyFill="1" applyBorder="1" applyAlignment="1">
      <alignment horizontal="center" vertical="center"/>
    </xf>
    <xf numFmtId="0" fontId="6" fillId="7" borderId="19" xfId="2" applyFont="1" applyFill="1" applyBorder="1" applyAlignment="1">
      <alignment horizontal="left" vertical="center"/>
    </xf>
    <xf numFmtId="0" fontId="6" fillId="7" borderId="4" xfId="2" applyFont="1" applyFill="1" applyBorder="1" applyAlignment="1">
      <alignment horizontal="center" vertical="center"/>
    </xf>
    <xf numFmtId="164" fontId="11" fillId="8" borderId="4" xfId="1" applyNumberFormat="1" applyFont="1" applyFill="1" applyBorder="1" applyAlignment="1">
      <alignment horizontal="center" vertical="center"/>
    </xf>
    <xf numFmtId="164" fontId="11" fillId="8" borderId="19" xfId="1" applyNumberFormat="1" applyFont="1" applyFill="1" applyBorder="1" applyAlignment="1">
      <alignment horizontal="center" vertical="center"/>
    </xf>
    <xf numFmtId="164" fontId="11" fillId="8" borderId="6" xfId="1" applyNumberFormat="1" applyFont="1" applyFill="1" applyBorder="1" applyAlignment="1">
      <alignment horizontal="center" vertical="center"/>
    </xf>
    <xf numFmtId="0" fontId="6" fillId="8" borderId="19" xfId="1" applyFont="1" applyFill="1" applyBorder="1" applyAlignment="1">
      <alignment horizontal="left" vertical="center"/>
    </xf>
    <xf numFmtId="0" fontId="6" fillId="8" borderId="4" xfId="1" applyFont="1" applyFill="1" applyBorder="1" applyAlignment="1">
      <alignment horizontal="left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left" vertical="center"/>
    </xf>
    <xf numFmtId="0" fontId="6" fillId="9" borderId="19" xfId="2" applyFont="1" applyFill="1" applyBorder="1" applyAlignment="1">
      <alignment horizontal="left" vertical="center"/>
    </xf>
    <xf numFmtId="0" fontId="11" fillId="9" borderId="6" xfId="2" applyFont="1" applyFill="1" applyBorder="1" applyAlignment="1">
      <alignment horizontal="right" vertical="center"/>
    </xf>
    <xf numFmtId="164" fontId="11" fillId="9" borderId="19" xfId="1" applyNumberFormat="1" applyFont="1" applyFill="1" applyBorder="1" applyAlignment="1">
      <alignment horizontal="center" vertical="center"/>
    </xf>
    <xf numFmtId="164" fontId="11" fillId="9" borderId="4" xfId="1" applyNumberFormat="1" applyFont="1" applyFill="1" applyBorder="1" applyAlignment="1">
      <alignment horizontal="center" vertical="center"/>
    </xf>
    <xf numFmtId="0" fontId="11" fillId="9" borderId="4" xfId="1" applyFont="1" applyFill="1" applyBorder="1" applyAlignment="1">
      <alignment horizontal="center" vertical="center"/>
    </xf>
    <xf numFmtId="0" fontId="11" fillId="9" borderId="6" xfId="1" applyFont="1" applyFill="1" applyBorder="1" applyAlignment="1">
      <alignment horizontal="center" vertical="center"/>
    </xf>
    <xf numFmtId="0" fontId="6" fillId="9" borderId="19" xfId="1" applyFont="1" applyFill="1" applyBorder="1" applyAlignment="1">
      <alignment horizontal="left" vertical="center"/>
    </xf>
    <xf numFmtId="0" fontId="6" fillId="9" borderId="4" xfId="1" applyFont="1" applyFill="1" applyBorder="1" applyAlignment="1">
      <alignment horizontal="left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6" xfId="1" applyFont="1" applyFill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4" borderId="5" xfId="1" applyFont="1" applyFill="1" applyBorder="1" applyAlignment="1">
      <alignment horizontal="left" vertical="center"/>
    </xf>
    <xf numFmtId="0" fontId="8" fillId="4" borderId="4" xfId="1" applyFont="1" applyFill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10" borderId="19" xfId="2" applyFont="1" applyFill="1" applyBorder="1" applyAlignment="1">
      <alignment horizontal="left" vertical="center"/>
    </xf>
    <xf numFmtId="0" fontId="6" fillId="10" borderId="4" xfId="2" applyFont="1" applyFill="1" applyBorder="1" applyAlignment="1">
      <alignment horizontal="left" vertical="center"/>
    </xf>
    <xf numFmtId="0" fontId="6" fillId="11" borderId="19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0" borderId="19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6" xfId="1" applyFont="1" applyFill="1" applyBorder="1" applyAlignment="1">
      <alignment horizontal="center" vertical="center"/>
    </xf>
    <xf numFmtId="0" fontId="6" fillId="11" borderId="6" xfId="1" applyFont="1" applyFill="1" applyBorder="1" applyAlignment="1">
      <alignment horizontal="left" vertical="center"/>
    </xf>
    <xf numFmtId="0" fontId="6" fillId="11" borderId="5" xfId="1" applyFont="1" applyFill="1" applyBorder="1" applyAlignment="1">
      <alignment horizontal="left" vertical="center"/>
    </xf>
    <xf numFmtId="0" fontId="6" fillId="11" borderId="4" xfId="1" applyFont="1" applyFill="1" applyBorder="1" applyAlignment="1">
      <alignment horizontal="left" vertical="center"/>
    </xf>
    <xf numFmtId="0" fontId="6" fillId="11" borderId="5" xfId="1" applyFont="1" applyFill="1" applyBorder="1" applyAlignment="1">
      <alignment horizontal="center" vertical="center"/>
    </xf>
    <xf numFmtId="0" fontId="1" fillId="11" borderId="6" xfId="1" applyFill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/>
    </xf>
    <xf numFmtId="164" fontId="9" fillId="5" borderId="3" xfId="1" applyNumberFormat="1" applyFont="1" applyFill="1" applyBorder="1" applyAlignment="1">
      <alignment horizontal="center" vertical="center"/>
    </xf>
    <xf numFmtId="164" fontId="10" fillId="5" borderId="3" xfId="1" applyNumberFormat="1" applyFont="1" applyFill="1" applyBorder="1" applyAlignment="1">
      <alignment horizontal="center" vertical="center"/>
    </xf>
    <xf numFmtId="0" fontId="6" fillId="7" borderId="19" xfId="2" applyFont="1" applyFill="1" applyBorder="1" applyAlignment="1">
      <alignment vertical="center"/>
    </xf>
    <xf numFmtId="0" fontId="6" fillId="7" borderId="6" xfId="2" applyFont="1" applyFill="1" applyBorder="1" applyAlignment="1">
      <alignment vertical="center"/>
    </xf>
    <xf numFmtId="0" fontId="1" fillId="4" borderId="5" xfId="1" applyFill="1" applyBorder="1" applyAlignment="1">
      <alignment horizontal="left" vertical="center"/>
    </xf>
    <xf numFmtId="0" fontId="6" fillId="4" borderId="5" xfId="2" applyFont="1" applyFill="1" applyBorder="1" applyAlignment="1">
      <alignment horizontal="center" vertical="center"/>
    </xf>
    <xf numFmtId="0" fontId="1" fillId="4" borderId="4" xfId="1" applyFill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164" fontId="9" fillId="5" borderId="19" xfId="1" applyNumberFormat="1" applyFont="1" applyFill="1" applyBorder="1" applyAlignment="1">
      <alignment horizontal="center" vertical="center"/>
    </xf>
    <xf numFmtId="164" fontId="10" fillId="5" borderId="19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5" xfId="1" applyBorder="1" applyAlignment="1">
      <alignment horizontal="left"/>
    </xf>
    <xf numFmtId="0" fontId="1" fillId="0" borderId="19" xfId="1" applyBorder="1" applyAlignment="1">
      <alignment horizontal="left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 applyAlignment="1">
      <alignment vertical="center"/>
    </xf>
    <xf numFmtId="0" fontId="6" fillId="0" borderId="6" xfId="1" applyFont="1" applyBorder="1" applyAlignment="1">
      <alignment horizontal="left" vertical="center"/>
    </xf>
    <xf numFmtId="0" fontId="6" fillId="0" borderId="5" xfId="1" applyFont="1" applyBorder="1" applyAlignment="1">
      <alignment vertical="center"/>
    </xf>
    <xf numFmtId="0" fontId="1" fillId="0" borderId="2" xfId="1" applyBorder="1" applyAlignment="1">
      <alignment horizontal="left"/>
    </xf>
    <xf numFmtId="0" fontId="6" fillId="0" borderId="4" xfId="1" applyFont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1" fillId="12" borderId="5" xfId="1" applyFill="1" applyBorder="1" applyAlignment="1">
      <alignment vertical="center"/>
    </xf>
    <xf numFmtId="0" fontId="0" fillId="12" borderId="4" xfId="2" applyFont="1" applyFill="1" applyBorder="1" applyAlignment="1">
      <alignment vertical="center"/>
    </xf>
    <xf numFmtId="0" fontId="1" fillId="13" borderId="6" xfId="1" applyFill="1" applyBorder="1" applyAlignment="1">
      <alignment horizontal="left" vertical="center"/>
    </xf>
    <xf numFmtId="0" fontId="1" fillId="12" borderId="6" xfId="1" applyFill="1" applyBorder="1" applyAlignment="1">
      <alignment horizontal="left" vertical="center"/>
    </xf>
    <xf numFmtId="0" fontId="9" fillId="5" borderId="5" xfId="2" applyFont="1" applyFill="1" applyBorder="1" applyAlignment="1">
      <alignment horizontal="right" vertical="center"/>
    </xf>
    <xf numFmtId="164" fontId="9" fillId="5" borderId="5" xfId="1" applyNumberFormat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right" vertical="center"/>
    </xf>
    <xf numFmtId="164" fontId="10" fillId="5" borderId="5" xfId="1" applyNumberFormat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6" fillId="3" borderId="5" xfId="2" applyFont="1" applyFill="1" applyBorder="1" applyAlignment="1">
      <alignment horizontal="left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right" vertical="center"/>
    </xf>
    <xf numFmtId="164" fontId="11" fillId="5" borderId="5" xfId="1" applyNumberFormat="1" applyFont="1" applyFill="1" applyBorder="1" applyAlignment="1">
      <alignment horizontal="center" vertical="center"/>
    </xf>
    <xf numFmtId="0" fontId="11" fillId="5" borderId="19" xfId="2" applyFont="1" applyFill="1" applyBorder="1" applyAlignment="1">
      <alignment horizontal="right" vertical="center"/>
    </xf>
    <xf numFmtId="0" fontId="6" fillId="6" borderId="5" xfId="2" applyFont="1" applyFill="1" applyBorder="1" applyAlignment="1">
      <alignment horizontal="left" vertical="center"/>
    </xf>
    <xf numFmtId="0" fontId="6" fillId="6" borderId="5" xfId="1" applyFont="1" applyFill="1" applyBorder="1" applyAlignment="1">
      <alignment horizontal="center" vertical="center"/>
    </xf>
    <xf numFmtId="0" fontId="10" fillId="5" borderId="19" xfId="2" applyFont="1" applyFill="1" applyBorder="1" applyAlignment="1">
      <alignment horizontal="right" vertical="center"/>
    </xf>
    <xf numFmtId="0" fontId="6" fillId="2" borderId="5" xfId="2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9" fillId="5" borderId="19" xfId="2" applyFont="1" applyFill="1" applyBorder="1" applyAlignment="1">
      <alignment horizontal="right" vertical="center"/>
    </xf>
    <xf numFmtId="0" fontId="6" fillId="0" borderId="0" xfId="0" applyFont="1"/>
    <xf numFmtId="0" fontId="13" fillId="0" borderId="0" xfId="3" applyFont="1" applyAlignment="1">
      <alignment horizontal="left"/>
    </xf>
    <xf numFmtId="0" fontId="1" fillId="0" borderId="0" xfId="1" applyAlignment="1">
      <alignment horizontal="left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">
    <cellStyle name="Magyarázó szöveg 2" xfId="2" xr:uid="{00000000-0005-0000-0000-000000000000}"/>
    <cellStyle name="Normál" xfId="0" builtinId="0"/>
    <cellStyle name="Normál 2" xfId="1" xr:uid="{00000000-0005-0000-0000-000002000000}"/>
    <cellStyle name="Normál 3" xfId="3" xr:uid="{4EAC9236-9B11-41E2-A9DE-23F478408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0"/>
  <sheetViews>
    <sheetView tabSelected="1" workbookViewId="0">
      <selection activeCell="U69" sqref="U69"/>
    </sheetView>
  </sheetViews>
  <sheetFormatPr defaultColWidth="9.85546875" defaultRowHeight="12.75" x14ac:dyDescent="0.2"/>
  <cols>
    <col min="1" max="1" width="18.140625" style="117" customWidth="1"/>
    <col min="2" max="2" width="47.7109375" style="6" customWidth="1"/>
    <col min="3" max="11" width="3.5703125" style="117" customWidth="1"/>
    <col min="12" max="13" width="6.28515625" style="6" customWidth="1"/>
    <col min="14" max="14" width="17.140625" style="5" customWidth="1"/>
    <col min="15" max="15" width="43" style="5" customWidth="1"/>
    <col min="16" max="16" width="6.28515625" style="5" customWidth="1"/>
    <col min="17" max="17" width="17.7109375" style="5" customWidth="1"/>
    <col min="18" max="18" width="38.140625" style="5" customWidth="1"/>
    <col min="19" max="19" width="6.7109375" style="117" customWidth="1"/>
    <col min="20" max="20" width="17.28515625" style="117" customWidth="1"/>
    <col min="21" max="21" width="25.28515625" style="5" customWidth="1"/>
    <col min="22" max="256" width="9.85546875" style="6"/>
    <col min="257" max="257" width="18.140625" style="6" customWidth="1"/>
    <col min="258" max="258" width="47.7109375" style="6" customWidth="1"/>
    <col min="259" max="267" width="3.5703125" style="6" customWidth="1"/>
    <col min="268" max="269" width="6.28515625" style="6" customWidth="1"/>
    <col min="270" max="270" width="17.140625" style="6" customWidth="1"/>
    <col min="271" max="271" width="43" style="6" customWidth="1"/>
    <col min="272" max="272" width="6.28515625" style="6" customWidth="1"/>
    <col min="273" max="273" width="17.7109375" style="6" customWidth="1"/>
    <col min="274" max="274" width="38.140625" style="6" customWidth="1"/>
    <col min="275" max="275" width="6.7109375" style="6" customWidth="1"/>
    <col min="276" max="276" width="17.28515625" style="6" customWidth="1"/>
    <col min="277" max="277" width="25.28515625" style="6" customWidth="1"/>
    <col min="278" max="512" width="9.85546875" style="6"/>
    <col min="513" max="513" width="18.140625" style="6" customWidth="1"/>
    <col min="514" max="514" width="47.7109375" style="6" customWidth="1"/>
    <col min="515" max="523" width="3.5703125" style="6" customWidth="1"/>
    <col min="524" max="525" width="6.28515625" style="6" customWidth="1"/>
    <col min="526" max="526" width="17.140625" style="6" customWidth="1"/>
    <col min="527" max="527" width="43" style="6" customWidth="1"/>
    <col min="528" max="528" width="6.28515625" style="6" customWidth="1"/>
    <col min="529" max="529" width="17.7109375" style="6" customWidth="1"/>
    <col min="530" max="530" width="38.140625" style="6" customWidth="1"/>
    <col min="531" max="531" width="6.7109375" style="6" customWidth="1"/>
    <col min="532" max="532" width="17.28515625" style="6" customWidth="1"/>
    <col min="533" max="533" width="25.28515625" style="6" customWidth="1"/>
    <col min="534" max="768" width="9.85546875" style="6"/>
    <col min="769" max="769" width="18.140625" style="6" customWidth="1"/>
    <col min="770" max="770" width="47.7109375" style="6" customWidth="1"/>
    <col min="771" max="779" width="3.5703125" style="6" customWidth="1"/>
    <col min="780" max="781" width="6.28515625" style="6" customWidth="1"/>
    <col min="782" max="782" width="17.140625" style="6" customWidth="1"/>
    <col min="783" max="783" width="43" style="6" customWidth="1"/>
    <col min="784" max="784" width="6.28515625" style="6" customWidth="1"/>
    <col min="785" max="785" width="17.7109375" style="6" customWidth="1"/>
    <col min="786" max="786" width="38.140625" style="6" customWidth="1"/>
    <col min="787" max="787" width="6.7109375" style="6" customWidth="1"/>
    <col min="788" max="788" width="17.28515625" style="6" customWidth="1"/>
    <col min="789" max="789" width="25.28515625" style="6" customWidth="1"/>
    <col min="790" max="1024" width="9.85546875" style="6"/>
    <col min="1025" max="1025" width="18.140625" style="6" customWidth="1"/>
    <col min="1026" max="1026" width="47.7109375" style="6" customWidth="1"/>
    <col min="1027" max="1035" width="3.5703125" style="6" customWidth="1"/>
    <col min="1036" max="1037" width="6.28515625" style="6" customWidth="1"/>
    <col min="1038" max="1038" width="17.140625" style="6" customWidth="1"/>
    <col min="1039" max="1039" width="43" style="6" customWidth="1"/>
    <col min="1040" max="1040" width="6.28515625" style="6" customWidth="1"/>
    <col min="1041" max="1041" width="17.7109375" style="6" customWidth="1"/>
    <col min="1042" max="1042" width="38.140625" style="6" customWidth="1"/>
    <col min="1043" max="1043" width="6.7109375" style="6" customWidth="1"/>
    <col min="1044" max="1044" width="17.28515625" style="6" customWidth="1"/>
    <col min="1045" max="1045" width="25.28515625" style="6" customWidth="1"/>
    <col min="1046" max="1280" width="9.85546875" style="6"/>
    <col min="1281" max="1281" width="18.140625" style="6" customWidth="1"/>
    <col min="1282" max="1282" width="47.7109375" style="6" customWidth="1"/>
    <col min="1283" max="1291" width="3.5703125" style="6" customWidth="1"/>
    <col min="1292" max="1293" width="6.28515625" style="6" customWidth="1"/>
    <col min="1294" max="1294" width="17.140625" style="6" customWidth="1"/>
    <col min="1295" max="1295" width="43" style="6" customWidth="1"/>
    <col min="1296" max="1296" width="6.28515625" style="6" customWidth="1"/>
    <col min="1297" max="1297" width="17.7109375" style="6" customWidth="1"/>
    <col min="1298" max="1298" width="38.140625" style="6" customWidth="1"/>
    <col min="1299" max="1299" width="6.7109375" style="6" customWidth="1"/>
    <col min="1300" max="1300" width="17.28515625" style="6" customWidth="1"/>
    <col min="1301" max="1301" width="25.28515625" style="6" customWidth="1"/>
    <col min="1302" max="1536" width="9.85546875" style="6"/>
    <col min="1537" max="1537" width="18.140625" style="6" customWidth="1"/>
    <col min="1538" max="1538" width="47.7109375" style="6" customWidth="1"/>
    <col min="1539" max="1547" width="3.5703125" style="6" customWidth="1"/>
    <col min="1548" max="1549" width="6.28515625" style="6" customWidth="1"/>
    <col min="1550" max="1550" width="17.140625" style="6" customWidth="1"/>
    <col min="1551" max="1551" width="43" style="6" customWidth="1"/>
    <col min="1552" max="1552" width="6.28515625" style="6" customWidth="1"/>
    <col min="1553" max="1553" width="17.7109375" style="6" customWidth="1"/>
    <col min="1554" max="1554" width="38.140625" style="6" customWidth="1"/>
    <col min="1555" max="1555" width="6.7109375" style="6" customWidth="1"/>
    <col min="1556" max="1556" width="17.28515625" style="6" customWidth="1"/>
    <col min="1557" max="1557" width="25.28515625" style="6" customWidth="1"/>
    <col min="1558" max="1792" width="9.85546875" style="6"/>
    <col min="1793" max="1793" width="18.140625" style="6" customWidth="1"/>
    <col min="1794" max="1794" width="47.7109375" style="6" customWidth="1"/>
    <col min="1795" max="1803" width="3.5703125" style="6" customWidth="1"/>
    <col min="1804" max="1805" width="6.28515625" style="6" customWidth="1"/>
    <col min="1806" max="1806" width="17.140625" style="6" customWidth="1"/>
    <col min="1807" max="1807" width="43" style="6" customWidth="1"/>
    <col min="1808" max="1808" width="6.28515625" style="6" customWidth="1"/>
    <col min="1809" max="1809" width="17.7109375" style="6" customWidth="1"/>
    <col min="1810" max="1810" width="38.140625" style="6" customWidth="1"/>
    <col min="1811" max="1811" width="6.7109375" style="6" customWidth="1"/>
    <col min="1812" max="1812" width="17.28515625" style="6" customWidth="1"/>
    <col min="1813" max="1813" width="25.28515625" style="6" customWidth="1"/>
    <col min="1814" max="2048" width="9.85546875" style="6"/>
    <col min="2049" max="2049" width="18.140625" style="6" customWidth="1"/>
    <col min="2050" max="2050" width="47.7109375" style="6" customWidth="1"/>
    <col min="2051" max="2059" width="3.5703125" style="6" customWidth="1"/>
    <col min="2060" max="2061" width="6.28515625" style="6" customWidth="1"/>
    <col min="2062" max="2062" width="17.140625" style="6" customWidth="1"/>
    <col min="2063" max="2063" width="43" style="6" customWidth="1"/>
    <col min="2064" max="2064" width="6.28515625" style="6" customWidth="1"/>
    <col min="2065" max="2065" width="17.7109375" style="6" customWidth="1"/>
    <col min="2066" max="2066" width="38.140625" style="6" customWidth="1"/>
    <col min="2067" max="2067" width="6.7109375" style="6" customWidth="1"/>
    <col min="2068" max="2068" width="17.28515625" style="6" customWidth="1"/>
    <col min="2069" max="2069" width="25.28515625" style="6" customWidth="1"/>
    <col min="2070" max="2304" width="9.85546875" style="6"/>
    <col min="2305" max="2305" width="18.140625" style="6" customWidth="1"/>
    <col min="2306" max="2306" width="47.7109375" style="6" customWidth="1"/>
    <col min="2307" max="2315" width="3.5703125" style="6" customWidth="1"/>
    <col min="2316" max="2317" width="6.28515625" style="6" customWidth="1"/>
    <col min="2318" max="2318" width="17.140625" style="6" customWidth="1"/>
    <col min="2319" max="2319" width="43" style="6" customWidth="1"/>
    <col min="2320" max="2320" width="6.28515625" style="6" customWidth="1"/>
    <col min="2321" max="2321" width="17.7109375" style="6" customWidth="1"/>
    <col min="2322" max="2322" width="38.140625" style="6" customWidth="1"/>
    <col min="2323" max="2323" width="6.7109375" style="6" customWidth="1"/>
    <col min="2324" max="2324" width="17.28515625" style="6" customWidth="1"/>
    <col min="2325" max="2325" width="25.28515625" style="6" customWidth="1"/>
    <col min="2326" max="2560" width="9.85546875" style="6"/>
    <col min="2561" max="2561" width="18.140625" style="6" customWidth="1"/>
    <col min="2562" max="2562" width="47.7109375" style="6" customWidth="1"/>
    <col min="2563" max="2571" width="3.5703125" style="6" customWidth="1"/>
    <col min="2572" max="2573" width="6.28515625" style="6" customWidth="1"/>
    <col min="2574" max="2574" width="17.140625" style="6" customWidth="1"/>
    <col min="2575" max="2575" width="43" style="6" customWidth="1"/>
    <col min="2576" max="2576" width="6.28515625" style="6" customWidth="1"/>
    <col min="2577" max="2577" width="17.7109375" style="6" customWidth="1"/>
    <col min="2578" max="2578" width="38.140625" style="6" customWidth="1"/>
    <col min="2579" max="2579" width="6.7109375" style="6" customWidth="1"/>
    <col min="2580" max="2580" width="17.28515625" style="6" customWidth="1"/>
    <col min="2581" max="2581" width="25.28515625" style="6" customWidth="1"/>
    <col min="2582" max="2816" width="9.85546875" style="6"/>
    <col min="2817" max="2817" width="18.140625" style="6" customWidth="1"/>
    <col min="2818" max="2818" width="47.7109375" style="6" customWidth="1"/>
    <col min="2819" max="2827" width="3.5703125" style="6" customWidth="1"/>
    <col min="2828" max="2829" width="6.28515625" style="6" customWidth="1"/>
    <col min="2830" max="2830" width="17.140625" style="6" customWidth="1"/>
    <col min="2831" max="2831" width="43" style="6" customWidth="1"/>
    <col min="2832" max="2832" width="6.28515625" style="6" customWidth="1"/>
    <col min="2833" max="2833" width="17.7109375" style="6" customWidth="1"/>
    <col min="2834" max="2834" width="38.140625" style="6" customWidth="1"/>
    <col min="2835" max="2835" width="6.7109375" style="6" customWidth="1"/>
    <col min="2836" max="2836" width="17.28515625" style="6" customWidth="1"/>
    <col min="2837" max="2837" width="25.28515625" style="6" customWidth="1"/>
    <col min="2838" max="3072" width="9.85546875" style="6"/>
    <col min="3073" max="3073" width="18.140625" style="6" customWidth="1"/>
    <col min="3074" max="3074" width="47.7109375" style="6" customWidth="1"/>
    <col min="3075" max="3083" width="3.5703125" style="6" customWidth="1"/>
    <col min="3084" max="3085" width="6.28515625" style="6" customWidth="1"/>
    <col min="3086" max="3086" width="17.140625" style="6" customWidth="1"/>
    <col min="3087" max="3087" width="43" style="6" customWidth="1"/>
    <col min="3088" max="3088" width="6.28515625" style="6" customWidth="1"/>
    <col min="3089" max="3089" width="17.7109375" style="6" customWidth="1"/>
    <col min="3090" max="3090" width="38.140625" style="6" customWidth="1"/>
    <col min="3091" max="3091" width="6.7109375" style="6" customWidth="1"/>
    <col min="3092" max="3092" width="17.28515625" style="6" customWidth="1"/>
    <col min="3093" max="3093" width="25.28515625" style="6" customWidth="1"/>
    <col min="3094" max="3328" width="9.85546875" style="6"/>
    <col min="3329" max="3329" width="18.140625" style="6" customWidth="1"/>
    <col min="3330" max="3330" width="47.7109375" style="6" customWidth="1"/>
    <col min="3331" max="3339" width="3.5703125" style="6" customWidth="1"/>
    <col min="3340" max="3341" width="6.28515625" style="6" customWidth="1"/>
    <col min="3342" max="3342" width="17.140625" style="6" customWidth="1"/>
    <col min="3343" max="3343" width="43" style="6" customWidth="1"/>
    <col min="3344" max="3344" width="6.28515625" style="6" customWidth="1"/>
    <col min="3345" max="3345" width="17.7109375" style="6" customWidth="1"/>
    <col min="3346" max="3346" width="38.140625" style="6" customWidth="1"/>
    <col min="3347" max="3347" width="6.7109375" style="6" customWidth="1"/>
    <col min="3348" max="3348" width="17.28515625" style="6" customWidth="1"/>
    <col min="3349" max="3349" width="25.28515625" style="6" customWidth="1"/>
    <col min="3350" max="3584" width="9.85546875" style="6"/>
    <col min="3585" max="3585" width="18.140625" style="6" customWidth="1"/>
    <col min="3586" max="3586" width="47.7109375" style="6" customWidth="1"/>
    <col min="3587" max="3595" width="3.5703125" style="6" customWidth="1"/>
    <col min="3596" max="3597" width="6.28515625" style="6" customWidth="1"/>
    <col min="3598" max="3598" width="17.140625" style="6" customWidth="1"/>
    <col min="3599" max="3599" width="43" style="6" customWidth="1"/>
    <col min="3600" max="3600" width="6.28515625" style="6" customWidth="1"/>
    <col min="3601" max="3601" width="17.7109375" style="6" customWidth="1"/>
    <col min="3602" max="3602" width="38.140625" style="6" customWidth="1"/>
    <col min="3603" max="3603" width="6.7109375" style="6" customWidth="1"/>
    <col min="3604" max="3604" width="17.28515625" style="6" customWidth="1"/>
    <col min="3605" max="3605" width="25.28515625" style="6" customWidth="1"/>
    <col min="3606" max="3840" width="9.85546875" style="6"/>
    <col min="3841" max="3841" width="18.140625" style="6" customWidth="1"/>
    <col min="3842" max="3842" width="47.7109375" style="6" customWidth="1"/>
    <col min="3843" max="3851" width="3.5703125" style="6" customWidth="1"/>
    <col min="3852" max="3853" width="6.28515625" style="6" customWidth="1"/>
    <col min="3854" max="3854" width="17.140625" style="6" customWidth="1"/>
    <col min="3855" max="3855" width="43" style="6" customWidth="1"/>
    <col min="3856" max="3856" width="6.28515625" style="6" customWidth="1"/>
    <col min="3857" max="3857" width="17.7109375" style="6" customWidth="1"/>
    <col min="3858" max="3858" width="38.140625" style="6" customWidth="1"/>
    <col min="3859" max="3859" width="6.7109375" style="6" customWidth="1"/>
    <col min="3860" max="3860" width="17.28515625" style="6" customWidth="1"/>
    <col min="3861" max="3861" width="25.28515625" style="6" customWidth="1"/>
    <col min="3862" max="4096" width="9.85546875" style="6"/>
    <col min="4097" max="4097" width="18.140625" style="6" customWidth="1"/>
    <col min="4098" max="4098" width="47.7109375" style="6" customWidth="1"/>
    <col min="4099" max="4107" width="3.5703125" style="6" customWidth="1"/>
    <col min="4108" max="4109" width="6.28515625" style="6" customWidth="1"/>
    <col min="4110" max="4110" width="17.140625" style="6" customWidth="1"/>
    <col min="4111" max="4111" width="43" style="6" customWidth="1"/>
    <col min="4112" max="4112" width="6.28515625" style="6" customWidth="1"/>
    <col min="4113" max="4113" width="17.7109375" style="6" customWidth="1"/>
    <col min="4114" max="4114" width="38.140625" style="6" customWidth="1"/>
    <col min="4115" max="4115" width="6.7109375" style="6" customWidth="1"/>
    <col min="4116" max="4116" width="17.28515625" style="6" customWidth="1"/>
    <col min="4117" max="4117" width="25.28515625" style="6" customWidth="1"/>
    <col min="4118" max="4352" width="9.85546875" style="6"/>
    <col min="4353" max="4353" width="18.140625" style="6" customWidth="1"/>
    <col min="4354" max="4354" width="47.7109375" style="6" customWidth="1"/>
    <col min="4355" max="4363" width="3.5703125" style="6" customWidth="1"/>
    <col min="4364" max="4365" width="6.28515625" style="6" customWidth="1"/>
    <col min="4366" max="4366" width="17.140625" style="6" customWidth="1"/>
    <col min="4367" max="4367" width="43" style="6" customWidth="1"/>
    <col min="4368" max="4368" width="6.28515625" style="6" customWidth="1"/>
    <col min="4369" max="4369" width="17.7109375" style="6" customWidth="1"/>
    <col min="4370" max="4370" width="38.140625" style="6" customWidth="1"/>
    <col min="4371" max="4371" width="6.7109375" style="6" customWidth="1"/>
    <col min="4372" max="4372" width="17.28515625" style="6" customWidth="1"/>
    <col min="4373" max="4373" width="25.28515625" style="6" customWidth="1"/>
    <col min="4374" max="4608" width="9.85546875" style="6"/>
    <col min="4609" max="4609" width="18.140625" style="6" customWidth="1"/>
    <col min="4610" max="4610" width="47.7109375" style="6" customWidth="1"/>
    <col min="4611" max="4619" width="3.5703125" style="6" customWidth="1"/>
    <col min="4620" max="4621" width="6.28515625" style="6" customWidth="1"/>
    <col min="4622" max="4622" width="17.140625" style="6" customWidth="1"/>
    <col min="4623" max="4623" width="43" style="6" customWidth="1"/>
    <col min="4624" max="4624" width="6.28515625" style="6" customWidth="1"/>
    <col min="4625" max="4625" width="17.7109375" style="6" customWidth="1"/>
    <col min="4626" max="4626" width="38.140625" style="6" customWidth="1"/>
    <col min="4627" max="4627" width="6.7109375" style="6" customWidth="1"/>
    <col min="4628" max="4628" width="17.28515625" style="6" customWidth="1"/>
    <col min="4629" max="4629" width="25.28515625" style="6" customWidth="1"/>
    <col min="4630" max="4864" width="9.85546875" style="6"/>
    <col min="4865" max="4865" width="18.140625" style="6" customWidth="1"/>
    <col min="4866" max="4866" width="47.7109375" style="6" customWidth="1"/>
    <col min="4867" max="4875" width="3.5703125" style="6" customWidth="1"/>
    <col min="4876" max="4877" width="6.28515625" style="6" customWidth="1"/>
    <col min="4878" max="4878" width="17.140625" style="6" customWidth="1"/>
    <col min="4879" max="4879" width="43" style="6" customWidth="1"/>
    <col min="4880" max="4880" width="6.28515625" style="6" customWidth="1"/>
    <col min="4881" max="4881" width="17.7109375" style="6" customWidth="1"/>
    <col min="4882" max="4882" width="38.140625" style="6" customWidth="1"/>
    <col min="4883" max="4883" width="6.7109375" style="6" customWidth="1"/>
    <col min="4884" max="4884" width="17.28515625" style="6" customWidth="1"/>
    <col min="4885" max="4885" width="25.28515625" style="6" customWidth="1"/>
    <col min="4886" max="5120" width="9.85546875" style="6"/>
    <col min="5121" max="5121" width="18.140625" style="6" customWidth="1"/>
    <col min="5122" max="5122" width="47.7109375" style="6" customWidth="1"/>
    <col min="5123" max="5131" width="3.5703125" style="6" customWidth="1"/>
    <col min="5132" max="5133" width="6.28515625" style="6" customWidth="1"/>
    <col min="5134" max="5134" width="17.140625" style="6" customWidth="1"/>
    <col min="5135" max="5135" width="43" style="6" customWidth="1"/>
    <col min="5136" max="5136" width="6.28515625" style="6" customWidth="1"/>
    <col min="5137" max="5137" width="17.7109375" style="6" customWidth="1"/>
    <col min="5138" max="5138" width="38.140625" style="6" customWidth="1"/>
    <col min="5139" max="5139" width="6.7109375" style="6" customWidth="1"/>
    <col min="5140" max="5140" width="17.28515625" style="6" customWidth="1"/>
    <col min="5141" max="5141" width="25.28515625" style="6" customWidth="1"/>
    <col min="5142" max="5376" width="9.85546875" style="6"/>
    <col min="5377" max="5377" width="18.140625" style="6" customWidth="1"/>
    <col min="5378" max="5378" width="47.7109375" style="6" customWidth="1"/>
    <col min="5379" max="5387" width="3.5703125" style="6" customWidth="1"/>
    <col min="5388" max="5389" width="6.28515625" style="6" customWidth="1"/>
    <col min="5390" max="5390" width="17.140625" style="6" customWidth="1"/>
    <col min="5391" max="5391" width="43" style="6" customWidth="1"/>
    <col min="5392" max="5392" width="6.28515625" style="6" customWidth="1"/>
    <col min="5393" max="5393" width="17.7109375" style="6" customWidth="1"/>
    <col min="5394" max="5394" width="38.140625" style="6" customWidth="1"/>
    <col min="5395" max="5395" width="6.7109375" style="6" customWidth="1"/>
    <col min="5396" max="5396" width="17.28515625" style="6" customWidth="1"/>
    <col min="5397" max="5397" width="25.28515625" style="6" customWidth="1"/>
    <col min="5398" max="5632" width="9.85546875" style="6"/>
    <col min="5633" max="5633" width="18.140625" style="6" customWidth="1"/>
    <col min="5634" max="5634" width="47.7109375" style="6" customWidth="1"/>
    <col min="5635" max="5643" width="3.5703125" style="6" customWidth="1"/>
    <col min="5644" max="5645" width="6.28515625" style="6" customWidth="1"/>
    <col min="5646" max="5646" width="17.140625" style="6" customWidth="1"/>
    <col min="5647" max="5647" width="43" style="6" customWidth="1"/>
    <col min="5648" max="5648" width="6.28515625" style="6" customWidth="1"/>
    <col min="5649" max="5649" width="17.7109375" style="6" customWidth="1"/>
    <col min="5650" max="5650" width="38.140625" style="6" customWidth="1"/>
    <col min="5651" max="5651" width="6.7109375" style="6" customWidth="1"/>
    <col min="5652" max="5652" width="17.28515625" style="6" customWidth="1"/>
    <col min="5653" max="5653" width="25.28515625" style="6" customWidth="1"/>
    <col min="5654" max="5888" width="9.85546875" style="6"/>
    <col min="5889" max="5889" width="18.140625" style="6" customWidth="1"/>
    <col min="5890" max="5890" width="47.7109375" style="6" customWidth="1"/>
    <col min="5891" max="5899" width="3.5703125" style="6" customWidth="1"/>
    <col min="5900" max="5901" width="6.28515625" style="6" customWidth="1"/>
    <col min="5902" max="5902" width="17.140625" style="6" customWidth="1"/>
    <col min="5903" max="5903" width="43" style="6" customWidth="1"/>
    <col min="5904" max="5904" width="6.28515625" style="6" customWidth="1"/>
    <col min="5905" max="5905" width="17.7109375" style="6" customWidth="1"/>
    <col min="5906" max="5906" width="38.140625" style="6" customWidth="1"/>
    <col min="5907" max="5907" width="6.7109375" style="6" customWidth="1"/>
    <col min="5908" max="5908" width="17.28515625" style="6" customWidth="1"/>
    <col min="5909" max="5909" width="25.28515625" style="6" customWidth="1"/>
    <col min="5910" max="6144" width="9.85546875" style="6"/>
    <col min="6145" max="6145" width="18.140625" style="6" customWidth="1"/>
    <col min="6146" max="6146" width="47.7109375" style="6" customWidth="1"/>
    <col min="6147" max="6155" width="3.5703125" style="6" customWidth="1"/>
    <col min="6156" max="6157" width="6.28515625" style="6" customWidth="1"/>
    <col min="6158" max="6158" width="17.140625" style="6" customWidth="1"/>
    <col min="6159" max="6159" width="43" style="6" customWidth="1"/>
    <col min="6160" max="6160" width="6.28515625" style="6" customWidth="1"/>
    <col min="6161" max="6161" width="17.7109375" style="6" customWidth="1"/>
    <col min="6162" max="6162" width="38.140625" style="6" customWidth="1"/>
    <col min="6163" max="6163" width="6.7109375" style="6" customWidth="1"/>
    <col min="6164" max="6164" width="17.28515625" style="6" customWidth="1"/>
    <col min="6165" max="6165" width="25.28515625" style="6" customWidth="1"/>
    <col min="6166" max="6400" width="9.85546875" style="6"/>
    <col min="6401" max="6401" width="18.140625" style="6" customWidth="1"/>
    <col min="6402" max="6402" width="47.7109375" style="6" customWidth="1"/>
    <col min="6403" max="6411" width="3.5703125" style="6" customWidth="1"/>
    <col min="6412" max="6413" width="6.28515625" style="6" customWidth="1"/>
    <col min="6414" max="6414" width="17.140625" style="6" customWidth="1"/>
    <col min="6415" max="6415" width="43" style="6" customWidth="1"/>
    <col min="6416" max="6416" width="6.28515625" style="6" customWidth="1"/>
    <col min="6417" max="6417" width="17.7109375" style="6" customWidth="1"/>
    <col min="6418" max="6418" width="38.140625" style="6" customWidth="1"/>
    <col min="6419" max="6419" width="6.7109375" style="6" customWidth="1"/>
    <col min="6420" max="6420" width="17.28515625" style="6" customWidth="1"/>
    <col min="6421" max="6421" width="25.28515625" style="6" customWidth="1"/>
    <col min="6422" max="6656" width="9.85546875" style="6"/>
    <col min="6657" max="6657" width="18.140625" style="6" customWidth="1"/>
    <col min="6658" max="6658" width="47.7109375" style="6" customWidth="1"/>
    <col min="6659" max="6667" width="3.5703125" style="6" customWidth="1"/>
    <col min="6668" max="6669" width="6.28515625" style="6" customWidth="1"/>
    <col min="6670" max="6670" width="17.140625" style="6" customWidth="1"/>
    <col min="6671" max="6671" width="43" style="6" customWidth="1"/>
    <col min="6672" max="6672" width="6.28515625" style="6" customWidth="1"/>
    <col min="6673" max="6673" width="17.7109375" style="6" customWidth="1"/>
    <col min="6674" max="6674" width="38.140625" style="6" customWidth="1"/>
    <col min="6675" max="6675" width="6.7109375" style="6" customWidth="1"/>
    <col min="6676" max="6676" width="17.28515625" style="6" customWidth="1"/>
    <col min="6677" max="6677" width="25.28515625" style="6" customWidth="1"/>
    <col min="6678" max="6912" width="9.85546875" style="6"/>
    <col min="6913" max="6913" width="18.140625" style="6" customWidth="1"/>
    <col min="6914" max="6914" width="47.7109375" style="6" customWidth="1"/>
    <col min="6915" max="6923" width="3.5703125" style="6" customWidth="1"/>
    <col min="6924" max="6925" width="6.28515625" style="6" customWidth="1"/>
    <col min="6926" max="6926" width="17.140625" style="6" customWidth="1"/>
    <col min="6927" max="6927" width="43" style="6" customWidth="1"/>
    <col min="6928" max="6928" width="6.28515625" style="6" customWidth="1"/>
    <col min="6929" max="6929" width="17.7109375" style="6" customWidth="1"/>
    <col min="6930" max="6930" width="38.140625" style="6" customWidth="1"/>
    <col min="6931" max="6931" width="6.7109375" style="6" customWidth="1"/>
    <col min="6932" max="6932" width="17.28515625" style="6" customWidth="1"/>
    <col min="6933" max="6933" width="25.28515625" style="6" customWidth="1"/>
    <col min="6934" max="7168" width="9.85546875" style="6"/>
    <col min="7169" max="7169" width="18.140625" style="6" customWidth="1"/>
    <col min="7170" max="7170" width="47.7109375" style="6" customWidth="1"/>
    <col min="7171" max="7179" width="3.5703125" style="6" customWidth="1"/>
    <col min="7180" max="7181" width="6.28515625" style="6" customWidth="1"/>
    <col min="7182" max="7182" width="17.140625" style="6" customWidth="1"/>
    <col min="7183" max="7183" width="43" style="6" customWidth="1"/>
    <col min="7184" max="7184" width="6.28515625" style="6" customWidth="1"/>
    <col min="7185" max="7185" width="17.7109375" style="6" customWidth="1"/>
    <col min="7186" max="7186" width="38.140625" style="6" customWidth="1"/>
    <col min="7187" max="7187" width="6.7109375" style="6" customWidth="1"/>
    <col min="7188" max="7188" width="17.28515625" style="6" customWidth="1"/>
    <col min="7189" max="7189" width="25.28515625" style="6" customWidth="1"/>
    <col min="7190" max="7424" width="9.85546875" style="6"/>
    <col min="7425" max="7425" width="18.140625" style="6" customWidth="1"/>
    <col min="7426" max="7426" width="47.7109375" style="6" customWidth="1"/>
    <col min="7427" max="7435" width="3.5703125" style="6" customWidth="1"/>
    <col min="7436" max="7437" width="6.28515625" style="6" customWidth="1"/>
    <col min="7438" max="7438" width="17.140625" style="6" customWidth="1"/>
    <col min="7439" max="7439" width="43" style="6" customWidth="1"/>
    <col min="7440" max="7440" width="6.28515625" style="6" customWidth="1"/>
    <col min="7441" max="7441" width="17.7109375" style="6" customWidth="1"/>
    <col min="7442" max="7442" width="38.140625" style="6" customWidth="1"/>
    <col min="7443" max="7443" width="6.7109375" style="6" customWidth="1"/>
    <col min="7444" max="7444" width="17.28515625" style="6" customWidth="1"/>
    <col min="7445" max="7445" width="25.28515625" style="6" customWidth="1"/>
    <col min="7446" max="7680" width="9.85546875" style="6"/>
    <col min="7681" max="7681" width="18.140625" style="6" customWidth="1"/>
    <col min="7682" max="7682" width="47.7109375" style="6" customWidth="1"/>
    <col min="7683" max="7691" width="3.5703125" style="6" customWidth="1"/>
    <col min="7692" max="7693" width="6.28515625" style="6" customWidth="1"/>
    <col min="7694" max="7694" width="17.140625" style="6" customWidth="1"/>
    <col min="7695" max="7695" width="43" style="6" customWidth="1"/>
    <col min="7696" max="7696" width="6.28515625" style="6" customWidth="1"/>
    <col min="7697" max="7697" width="17.7109375" style="6" customWidth="1"/>
    <col min="7698" max="7698" width="38.140625" style="6" customWidth="1"/>
    <col min="7699" max="7699" width="6.7109375" style="6" customWidth="1"/>
    <col min="7700" max="7700" width="17.28515625" style="6" customWidth="1"/>
    <col min="7701" max="7701" width="25.28515625" style="6" customWidth="1"/>
    <col min="7702" max="7936" width="9.85546875" style="6"/>
    <col min="7937" max="7937" width="18.140625" style="6" customWidth="1"/>
    <col min="7938" max="7938" width="47.7109375" style="6" customWidth="1"/>
    <col min="7939" max="7947" width="3.5703125" style="6" customWidth="1"/>
    <col min="7948" max="7949" width="6.28515625" style="6" customWidth="1"/>
    <col min="7950" max="7950" width="17.140625" style="6" customWidth="1"/>
    <col min="7951" max="7951" width="43" style="6" customWidth="1"/>
    <col min="7952" max="7952" width="6.28515625" style="6" customWidth="1"/>
    <col min="7953" max="7953" width="17.7109375" style="6" customWidth="1"/>
    <col min="7954" max="7954" width="38.140625" style="6" customWidth="1"/>
    <col min="7955" max="7955" width="6.7109375" style="6" customWidth="1"/>
    <col min="7956" max="7956" width="17.28515625" style="6" customWidth="1"/>
    <col min="7957" max="7957" width="25.28515625" style="6" customWidth="1"/>
    <col min="7958" max="8192" width="9.85546875" style="6"/>
    <col min="8193" max="8193" width="18.140625" style="6" customWidth="1"/>
    <col min="8194" max="8194" width="47.7109375" style="6" customWidth="1"/>
    <col min="8195" max="8203" width="3.5703125" style="6" customWidth="1"/>
    <col min="8204" max="8205" width="6.28515625" style="6" customWidth="1"/>
    <col min="8206" max="8206" width="17.140625" style="6" customWidth="1"/>
    <col min="8207" max="8207" width="43" style="6" customWidth="1"/>
    <col min="8208" max="8208" width="6.28515625" style="6" customWidth="1"/>
    <col min="8209" max="8209" width="17.7109375" style="6" customWidth="1"/>
    <col min="8210" max="8210" width="38.140625" style="6" customWidth="1"/>
    <col min="8211" max="8211" width="6.7109375" style="6" customWidth="1"/>
    <col min="8212" max="8212" width="17.28515625" style="6" customWidth="1"/>
    <col min="8213" max="8213" width="25.28515625" style="6" customWidth="1"/>
    <col min="8214" max="8448" width="9.85546875" style="6"/>
    <col min="8449" max="8449" width="18.140625" style="6" customWidth="1"/>
    <col min="8450" max="8450" width="47.7109375" style="6" customWidth="1"/>
    <col min="8451" max="8459" width="3.5703125" style="6" customWidth="1"/>
    <col min="8460" max="8461" width="6.28515625" style="6" customWidth="1"/>
    <col min="8462" max="8462" width="17.140625" style="6" customWidth="1"/>
    <col min="8463" max="8463" width="43" style="6" customWidth="1"/>
    <col min="8464" max="8464" width="6.28515625" style="6" customWidth="1"/>
    <col min="8465" max="8465" width="17.7109375" style="6" customWidth="1"/>
    <col min="8466" max="8466" width="38.140625" style="6" customWidth="1"/>
    <col min="8467" max="8467" width="6.7109375" style="6" customWidth="1"/>
    <col min="8468" max="8468" width="17.28515625" style="6" customWidth="1"/>
    <col min="8469" max="8469" width="25.28515625" style="6" customWidth="1"/>
    <col min="8470" max="8704" width="9.85546875" style="6"/>
    <col min="8705" max="8705" width="18.140625" style="6" customWidth="1"/>
    <col min="8706" max="8706" width="47.7109375" style="6" customWidth="1"/>
    <col min="8707" max="8715" width="3.5703125" style="6" customWidth="1"/>
    <col min="8716" max="8717" width="6.28515625" style="6" customWidth="1"/>
    <col min="8718" max="8718" width="17.140625" style="6" customWidth="1"/>
    <col min="8719" max="8719" width="43" style="6" customWidth="1"/>
    <col min="8720" max="8720" width="6.28515625" style="6" customWidth="1"/>
    <col min="8721" max="8721" width="17.7109375" style="6" customWidth="1"/>
    <col min="8722" max="8722" width="38.140625" style="6" customWidth="1"/>
    <col min="8723" max="8723" width="6.7109375" style="6" customWidth="1"/>
    <col min="8724" max="8724" width="17.28515625" style="6" customWidth="1"/>
    <col min="8725" max="8725" width="25.28515625" style="6" customWidth="1"/>
    <col min="8726" max="8960" width="9.85546875" style="6"/>
    <col min="8961" max="8961" width="18.140625" style="6" customWidth="1"/>
    <col min="8962" max="8962" width="47.7109375" style="6" customWidth="1"/>
    <col min="8963" max="8971" width="3.5703125" style="6" customWidth="1"/>
    <col min="8972" max="8973" width="6.28515625" style="6" customWidth="1"/>
    <col min="8974" max="8974" width="17.140625" style="6" customWidth="1"/>
    <col min="8975" max="8975" width="43" style="6" customWidth="1"/>
    <col min="8976" max="8976" width="6.28515625" style="6" customWidth="1"/>
    <col min="8977" max="8977" width="17.7109375" style="6" customWidth="1"/>
    <col min="8978" max="8978" width="38.140625" style="6" customWidth="1"/>
    <col min="8979" max="8979" width="6.7109375" style="6" customWidth="1"/>
    <col min="8980" max="8980" width="17.28515625" style="6" customWidth="1"/>
    <col min="8981" max="8981" width="25.28515625" style="6" customWidth="1"/>
    <col min="8982" max="9216" width="9.85546875" style="6"/>
    <col min="9217" max="9217" width="18.140625" style="6" customWidth="1"/>
    <col min="9218" max="9218" width="47.7109375" style="6" customWidth="1"/>
    <col min="9219" max="9227" width="3.5703125" style="6" customWidth="1"/>
    <col min="9228" max="9229" width="6.28515625" style="6" customWidth="1"/>
    <col min="9230" max="9230" width="17.140625" style="6" customWidth="1"/>
    <col min="9231" max="9231" width="43" style="6" customWidth="1"/>
    <col min="9232" max="9232" width="6.28515625" style="6" customWidth="1"/>
    <col min="9233" max="9233" width="17.7109375" style="6" customWidth="1"/>
    <col min="9234" max="9234" width="38.140625" style="6" customWidth="1"/>
    <col min="9235" max="9235" width="6.7109375" style="6" customWidth="1"/>
    <col min="9236" max="9236" width="17.28515625" style="6" customWidth="1"/>
    <col min="9237" max="9237" width="25.28515625" style="6" customWidth="1"/>
    <col min="9238" max="9472" width="9.85546875" style="6"/>
    <col min="9473" max="9473" width="18.140625" style="6" customWidth="1"/>
    <col min="9474" max="9474" width="47.7109375" style="6" customWidth="1"/>
    <col min="9475" max="9483" width="3.5703125" style="6" customWidth="1"/>
    <col min="9484" max="9485" width="6.28515625" style="6" customWidth="1"/>
    <col min="9486" max="9486" width="17.140625" style="6" customWidth="1"/>
    <col min="9487" max="9487" width="43" style="6" customWidth="1"/>
    <col min="9488" max="9488" width="6.28515625" style="6" customWidth="1"/>
    <col min="9489" max="9489" width="17.7109375" style="6" customWidth="1"/>
    <col min="9490" max="9490" width="38.140625" style="6" customWidth="1"/>
    <col min="9491" max="9491" width="6.7109375" style="6" customWidth="1"/>
    <col min="9492" max="9492" width="17.28515625" style="6" customWidth="1"/>
    <col min="9493" max="9493" width="25.28515625" style="6" customWidth="1"/>
    <col min="9494" max="9728" width="9.85546875" style="6"/>
    <col min="9729" max="9729" width="18.140625" style="6" customWidth="1"/>
    <col min="9730" max="9730" width="47.7109375" style="6" customWidth="1"/>
    <col min="9731" max="9739" width="3.5703125" style="6" customWidth="1"/>
    <col min="9740" max="9741" width="6.28515625" style="6" customWidth="1"/>
    <col min="9742" max="9742" width="17.140625" style="6" customWidth="1"/>
    <col min="9743" max="9743" width="43" style="6" customWidth="1"/>
    <col min="9744" max="9744" width="6.28515625" style="6" customWidth="1"/>
    <col min="9745" max="9745" width="17.7109375" style="6" customWidth="1"/>
    <col min="9746" max="9746" width="38.140625" style="6" customWidth="1"/>
    <col min="9747" max="9747" width="6.7109375" style="6" customWidth="1"/>
    <col min="9748" max="9748" width="17.28515625" style="6" customWidth="1"/>
    <col min="9749" max="9749" width="25.28515625" style="6" customWidth="1"/>
    <col min="9750" max="9984" width="9.85546875" style="6"/>
    <col min="9985" max="9985" width="18.140625" style="6" customWidth="1"/>
    <col min="9986" max="9986" width="47.7109375" style="6" customWidth="1"/>
    <col min="9987" max="9995" width="3.5703125" style="6" customWidth="1"/>
    <col min="9996" max="9997" width="6.28515625" style="6" customWidth="1"/>
    <col min="9998" max="9998" width="17.140625" style="6" customWidth="1"/>
    <col min="9999" max="9999" width="43" style="6" customWidth="1"/>
    <col min="10000" max="10000" width="6.28515625" style="6" customWidth="1"/>
    <col min="10001" max="10001" width="17.7109375" style="6" customWidth="1"/>
    <col min="10002" max="10002" width="38.140625" style="6" customWidth="1"/>
    <col min="10003" max="10003" width="6.7109375" style="6" customWidth="1"/>
    <col min="10004" max="10004" width="17.28515625" style="6" customWidth="1"/>
    <col min="10005" max="10005" width="25.28515625" style="6" customWidth="1"/>
    <col min="10006" max="10240" width="9.85546875" style="6"/>
    <col min="10241" max="10241" width="18.140625" style="6" customWidth="1"/>
    <col min="10242" max="10242" width="47.7109375" style="6" customWidth="1"/>
    <col min="10243" max="10251" width="3.5703125" style="6" customWidth="1"/>
    <col min="10252" max="10253" width="6.28515625" style="6" customWidth="1"/>
    <col min="10254" max="10254" width="17.140625" style="6" customWidth="1"/>
    <col min="10255" max="10255" width="43" style="6" customWidth="1"/>
    <col min="10256" max="10256" width="6.28515625" style="6" customWidth="1"/>
    <col min="10257" max="10257" width="17.7109375" style="6" customWidth="1"/>
    <col min="10258" max="10258" width="38.140625" style="6" customWidth="1"/>
    <col min="10259" max="10259" width="6.7109375" style="6" customWidth="1"/>
    <col min="10260" max="10260" width="17.28515625" style="6" customWidth="1"/>
    <col min="10261" max="10261" width="25.28515625" style="6" customWidth="1"/>
    <col min="10262" max="10496" width="9.85546875" style="6"/>
    <col min="10497" max="10497" width="18.140625" style="6" customWidth="1"/>
    <col min="10498" max="10498" width="47.7109375" style="6" customWidth="1"/>
    <col min="10499" max="10507" width="3.5703125" style="6" customWidth="1"/>
    <col min="10508" max="10509" width="6.28515625" style="6" customWidth="1"/>
    <col min="10510" max="10510" width="17.140625" style="6" customWidth="1"/>
    <col min="10511" max="10511" width="43" style="6" customWidth="1"/>
    <col min="10512" max="10512" width="6.28515625" style="6" customWidth="1"/>
    <col min="10513" max="10513" width="17.7109375" style="6" customWidth="1"/>
    <col min="10514" max="10514" width="38.140625" style="6" customWidth="1"/>
    <col min="10515" max="10515" width="6.7109375" style="6" customWidth="1"/>
    <col min="10516" max="10516" width="17.28515625" style="6" customWidth="1"/>
    <col min="10517" max="10517" width="25.28515625" style="6" customWidth="1"/>
    <col min="10518" max="10752" width="9.85546875" style="6"/>
    <col min="10753" max="10753" width="18.140625" style="6" customWidth="1"/>
    <col min="10754" max="10754" width="47.7109375" style="6" customWidth="1"/>
    <col min="10755" max="10763" width="3.5703125" style="6" customWidth="1"/>
    <col min="10764" max="10765" width="6.28515625" style="6" customWidth="1"/>
    <col min="10766" max="10766" width="17.140625" style="6" customWidth="1"/>
    <col min="10767" max="10767" width="43" style="6" customWidth="1"/>
    <col min="10768" max="10768" width="6.28515625" style="6" customWidth="1"/>
    <col min="10769" max="10769" width="17.7109375" style="6" customWidth="1"/>
    <col min="10770" max="10770" width="38.140625" style="6" customWidth="1"/>
    <col min="10771" max="10771" width="6.7109375" style="6" customWidth="1"/>
    <col min="10772" max="10772" width="17.28515625" style="6" customWidth="1"/>
    <col min="10773" max="10773" width="25.28515625" style="6" customWidth="1"/>
    <col min="10774" max="11008" width="9.85546875" style="6"/>
    <col min="11009" max="11009" width="18.140625" style="6" customWidth="1"/>
    <col min="11010" max="11010" width="47.7109375" style="6" customWidth="1"/>
    <col min="11011" max="11019" width="3.5703125" style="6" customWidth="1"/>
    <col min="11020" max="11021" width="6.28515625" style="6" customWidth="1"/>
    <col min="11022" max="11022" width="17.140625" style="6" customWidth="1"/>
    <col min="11023" max="11023" width="43" style="6" customWidth="1"/>
    <col min="11024" max="11024" width="6.28515625" style="6" customWidth="1"/>
    <col min="11025" max="11025" width="17.7109375" style="6" customWidth="1"/>
    <col min="11026" max="11026" width="38.140625" style="6" customWidth="1"/>
    <col min="11027" max="11027" width="6.7109375" style="6" customWidth="1"/>
    <col min="11028" max="11028" width="17.28515625" style="6" customWidth="1"/>
    <col min="11029" max="11029" width="25.28515625" style="6" customWidth="1"/>
    <col min="11030" max="11264" width="9.85546875" style="6"/>
    <col min="11265" max="11265" width="18.140625" style="6" customWidth="1"/>
    <col min="11266" max="11266" width="47.7109375" style="6" customWidth="1"/>
    <col min="11267" max="11275" width="3.5703125" style="6" customWidth="1"/>
    <col min="11276" max="11277" width="6.28515625" style="6" customWidth="1"/>
    <col min="11278" max="11278" width="17.140625" style="6" customWidth="1"/>
    <col min="11279" max="11279" width="43" style="6" customWidth="1"/>
    <col min="11280" max="11280" width="6.28515625" style="6" customWidth="1"/>
    <col min="11281" max="11281" width="17.7109375" style="6" customWidth="1"/>
    <col min="11282" max="11282" width="38.140625" style="6" customWidth="1"/>
    <col min="11283" max="11283" width="6.7109375" style="6" customWidth="1"/>
    <col min="11284" max="11284" width="17.28515625" style="6" customWidth="1"/>
    <col min="11285" max="11285" width="25.28515625" style="6" customWidth="1"/>
    <col min="11286" max="11520" width="9.85546875" style="6"/>
    <col min="11521" max="11521" width="18.140625" style="6" customWidth="1"/>
    <col min="11522" max="11522" width="47.7109375" style="6" customWidth="1"/>
    <col min="11523" max="11531" width="3.5703125" style="6" customWidth="1"/>
    <col min="11532" max="11533" width="6.28515625" style="6" customWidth="1"/>
    <col min="11534" max="11534" width="17.140625" style="6" customWidth="1"/>
    <col min="11535" max="11535" width="43" style="6" customWidth="1"/>
    <col min="11536" max="11536" width="6.28515625" style="6" customWidth="1"/>
    <col min="11537" max="11537" width="17.7109375" style="6" customWidth="1"/>
    <col min="11538" max="11538" width="38.140625" style="6" customWidth="1"/>
    <col min="11539" max="11539" width="6.7109375" style="6" customWidth="1"/>
    <col min="11540" max="11540" width="17.28515625" style="6" customWidth="1"/>
    <col min="11541" max="11541" width="25.28515625" style="6" customWidth="1"/>
    <col min="11542" max="11776" width="9.85546875" style="6"/>
    <col min="11777" max="11777" width="18.140625" style="6" customWidth="1"/>
    <col min="11778" max="11778" width="47.7109375" style="6" customWidth="1"/>
    <col min="11779" max="11787" width="3.5703125" style="6" customWidth="1"/>
    <col min="11788" max="11789" width="6.28515625" style="6" customWidth="1"/>
    <col min="11790" max="11790" width="17.140625" style="6" customWidth="1"/>
    <col min="11791" max="11791" width="43" style="6" customWidth="1"/>
    <col min="11792" max="11792" width="6.28515625" style="6" customWidth="1"/>
    <col min="11793" max="11793" width="17.7109375" style="6" customWidth="1"/>
    <col min="11794" max="11794" width="38.140625" style="6" customWidth="1"/>
    <col min="11795" max="11795" width="6.7109375" style="6" customWidth="1"/>
    <col min="11796" max="11796" width="17.28515625" style="6" customWidth="1"/>
    <col min="11797" max="11797" width="25.28515625" style="6" customWidth="1"/>
    <col min="11798" max="12032" width="9.85546875" style="6"/>
    <col min="12033" max="12033" width="18.140625" style="6" customWidth="1"/>
    <col min="12034" max="12034" width="47.7109375" style="6" customWidth="1"/>
    <col min="12035" max="12043" width="3.5703125" style="6" customWidth="1"/>
    <col min="12044" max="12045" width="6.28515625" style="6" customWidth="1"/>
    <col min="12046" max="12046" width="17.140625" style="6" customWidth="1"/>
    <col min="12047" max="12047" width="43" style="6" customWidth="1"/>
    <col min="12048" max="12048" width="6.28515625" style="6" customWidth="1"/>
    <col min="12049" max="12049" width="17.7109375" style="6" customWidth="1"/>
    <col min="12050" max="12050" width="38.140625" style="6" customWidth="1"/>
    <col min="12051" max="12051" width="6.7109375" style="6" customWidth="1"/>
    <col min="12052" max="12052" width="17.28515625" style="6" customWidth="1"/>
    <col min="12053" max="12053" width="25.28515625" style="6" customWidth="1"/>
    <col min="12054" max="12288" width="9.85546875" style="6"/>
    <col min="12289" max="12289" width="18.140625" style="6" customWidth="1"/>
    <col min="12290" max="12290" width="47.7109375" style="6" customWidth="1"/>
    <col min="12291" max="12299" width="3.5703125" style="6" customWidth="1"/>
    <col min="12300" max="12301" width="6.28515625" style="6" customWidth="1"/>
    <col min="12302" max="12302" width="17.140625" style="6" customWidth="1"/>
    <col min="12303" max="12303" width="43" style="6" customWidth="1"/>
    <col min="12304" max="12304" width="6.28515625" style="6" customWidth="1"/>
    <col min="12305" max="12305" width="17.7109375" style="6" customWidth="1"/>
    <col min="12306" max="12306" width="38.140625" style="6" customWidth="1"/>
    <col min="12307" max="12307" width="6.7109375" style="6" customWidth="1"/>
    <col min="12308" max="12308" width="17.28515625" style="6" customWidth="1"/>
    <col min="12309" max="12309" width="25.28515625" style="6" customWidth="1"/>
    <col min="12310" max="12544" width="9.85546875" style="6"/>
    <col min="12545" max="12545" width="18.140625" style="6" customWidth="1"/>
    <col min="12546" max="12546" width="47.7109375" style="6" customWidth="1"/>
    <col min="12547" max="12555" width="3.5703125" style="6" customWidth="1"/>
    <col min="12556" max="12557" width="6.28515625" style="6" customWidth="1"/>
    <col min="12558" max="12558" width="17.140625" style="6" customWidth="1"/>
    <col min="12559" max="12559" width="43" style="6" customWidth="1"/>
    <col min="12560" max="12560" width="6.28515625" style="6" customWidth="1"/>
    <col min="12561" max="12561" width="17.7109375" style="6" customWidth="1"/>
    <col min="12562" max="12562" width="38.140625" style="6" customWidth="1"/>
    <col min="12563" max="12563" width="6.7109375" style="6" customWidth="1"/>
    <col min="12564" max="12564" width="17.28515625" style="6" customWidth="1"/>
    <col min="12565" max="12565" width="25.28515625" style="6" customWidth="1"/>
    <col min="12566" max="12800" width="9.85546875" style="6"/>
    <col min="12801" max="12801" width="18.140625" style="6" customWidth="1"/>
    <col min="12802" max="12802" width="47.7109375" style="6" customWidth="1"/>
    <col min="12803" max="12811" width="3.5703125" style="6" customWidth="1"/>
    <col min="12812" max="12813" width="6.28515625" style="6" customWidth="1"/>
    <col min="12814" max="12814" width="17.140625" style="6" customWidth="1"/>
    <col min="12815" max="12815" width="43" style="6" customWidth="1"/>
    <col min="12816" max="12816" width="6.28515625" style="6" customWidth="1"/>
    <col min="12817" max="12817" width="17.7109375" style="6" customWidth="1"/>
    <col min="12818" max="12818" width="38.140625" style="6" customWidth="1"/>
    <col min="12819" max="12819" width="6.7109375" style="6" customWidth="1"/>
    <col min="12820" max="12820" width="17.28515625" style="6" customWidth="1"/>
    <col min="12821" max="12821" width="25.28515625" style="6" customWidth="1"/>
    <col min="12822" max="13056" width="9.85546875" style="6"/>
    <col min="13057" max="13057" width="18.140625" style="6" customWidth="1"/>
    <col min="13058" max="13058" width="47.7109375" style="6" customWidth="1"/>
    <col min="13059" max="13067" width="3.5703125" style="6" customWidth="1"/>
    <col min="13068" max="13069" width="6.28515625" style="6" customWidth="1"/>
    <col min="13070" max="13070" width="17.140625" style="6" customWidth="1"/>
    <col min="13071" max="13071" width="43" style="6" customWidth="1"/>
    <col min="13072" max="13072" width="6.28515625" style="6" customWidth="1"/>
    <col min="13073" max="13073" width="17.7109375" style="6" customWidth="1"/>
    <col min="13074" max="13074" width="38.140625" style="6" customWidth="1"/>
    <col min="13075" max="13075" width="6.7109375" style="6" customWidth="1"/>
    <col min="13076" max="13076" width="17.28515625" style="6" customWidth="1"/>
    <col min="13077" max="13077" width="25.28515625" style="6" customWidth="1"/>
    <col min="13078" max="13312" width="9.85546875" style="6"/>
    <col min="13313" max="13313" width="18.140625" style="6" customWidth="1"/>
    <col min="13314" max="13314" width="47.7109375" style="6" customWidth="1"/>
    <col min="13315" max="13323" width="3.5703125" style="6" customWidth="1"/>
    <col min="13324" max="13325" width="6.28515625" style="6" customWidth="1"/>
    <col min="13326" max="13326" width="17.140625" style="6" customWidth="1"/>
    <col min="13327" max="13327" width="43" style="6" customWidth="1"/>
    <col min="13328" max="13328" width="6.28515625" style="6" customWidth="1"/>
    <col min="13329" max="13329" width="17.7109375" style="6" customWidth="1"/>
    <col min="13330" max="13330" width="38.140625" style="6" customWidth="1"/>
    <col min="13331" max="13331" width="6.7109375" style="6" customWidth="1"/>
    <col min="13332" max="13332" width="17.28515625" style="6" customWidth="1"/>
    <col min="13333" max="13333" width="25.28515625" style="6" customWidth="1"/>
    <col min="13334" max="13568" width="9.85546875" style="6"/>
    <col min="13569" max="13569" width="18.140625" style="6" customWidth="1"/>
    <col min="13570" max="13570" width="47.7109375" style="6" customWidth="1"/>
    <col min="13571" max="13579" width="3.5703125" style="6" customWidth="1"/>
    <col min="13580" max="13581" width="6.28515625" style="6" customWidth="1"/>
    <col min="13582" max="13582" width="17.140625" style="6" customWidth="1"/>
    <col min="13583" max="13583" width="43" style="6" customWidth="1"/>
    <col min="13584" max="13584" width="6.28515625" style="6" customWidth="1"/>
    <col min="13585" max="13585" width="17.7109375" style="6" customWidth="1"/>
    <col min="13586" max="13586" width="38.140625" style="6" customWidth="1"/>
    <col min="13587" max="13587" width="6.7109375" style="6" customWidth="1"/>
    <col min="13588" max="13588" width="17.28515625" style="6" customWidth="1"/>
    <col min="13589" max="13589" width="25.28515625" style="6" customWidth="1"/>
    <col min="13590" max="13824" width="9.85546875" style="6"/>
    <col min="13825" max="13825" width="18.140625" style="6" customWidth="1"/>
    <col min="13826" max="13826" width="47.7109375" style="6" customWidth="1"/>
    <col min="13827" max="13835" width="3.5703125" style="6" customWidth="1"/>
    <col min="13836" max="13837" width="6.28515625" style="6" customWidth="1"/>
    <col min="13838" max="13838" width="17.140625" style="6" customWidth="1"/>
    <col min="13839" max="13839" width="43" style="6" customWidth="1"/>
    <col min="13840" max="13840" width="6.28515625" style="6" customWidth="1"/>
    <col min="13841" max="13841" width="17.7109375" style="6" customWidth="1"/>
    <col min="13842" max="13842" width="38.140625" style="6" customWidth="1"/>
    <col min="13843" max="13843" width="6.7109375" style="6" customWidth="1"/>
    <col min="13844" max="13844" width="17.28515625" style="6" customWidth="1"/>
    <col min="13845" max="13845" width="25.28515625" style="6" customWidth="1"/>
    <col min="13846" max="14080" width="9.85546875" style="6"/>
    <col min="14081" max="14081" width="18.140625" style="6" customWidth="1"/>
    <col min="14082" max="14082" width="47.7109375" style="6" customWidth="1"/>
    <col min="14083" max="14091" width="3.5703125" style="6" customWidth="1"/>
    <col min="14092" max="14093" width="6.28515625" style="6" customWidth="1"/>
    <col min="14094" max="14094" width="17.140625" style="6" customWidth="1"/>
    <col min="14095" max="14095" width="43" style="6" customWidth="1"/>
    <col min="14096" max="14096" width="6.28515625" style="6" customWidth="1"/>
    <col min="14097" max="14097" width="17.7109375" style="6" customWidth="1"/>
    <col min="14098" max="14098" width="38.140625" style="6" customWidth="1"/>
    <col min="14099" max="14099" width="6.7109375" style="6" customWidth="1"/>
    <col min="14100" max="14100" width="17.28515625" style="6" customWidth="1"/>
    <col min="14101" max="14101" width="25.28515625" style="6" customWidth="1"/>
    <col min="14102" max="14336" width="9.85546875" style="6"/>
    <col min="14337" max="14337" width="18.140625" style="6" customWidth="1"/>
    <col min="14338" max="14338" width="47.7109375" style="6" customWidth="1"/>
    <col min="14339" max="14347" width="3.5703125" style="6" customWidth="1"/>
    <col min="14348" max="14349" width="6.28515625" style="6" customWidth="1"/>
    <col min="14350" max="14350" width="17.140625" style="6" customWidth="1"/>
    <col min="14351" max="14351" width="43" style="6" customWidth="1"/>
    <col min="14352" max="14352" width="6.28515625" style="6" customWidth="1"/>
    <col min="14353" max="14353" width="17.7109375" style="6" customWidth="1"/>
    <col min="14354" max="14354" width="38.140625" style="6" customWidth="1"/>
    <col min="14355" max="14355" width="6.7109375" style="6" customWidth="1"/>
    <col min="14356" max="14356" width="17.28515625" style="6" customWidth="1"/>
    <col min="14357" max="14357" width="25.28515625" style="6" customWidth="1"/>
    <col min="14358" max="14592" width="9.85546875" style="6"/>
    <col min="14593" max="14593" width="18.140625" style="6" customWidth="1"/>
    <col min="14594" max="14594" width="47.7109375" style="6" customWidth="1"/>
    <col min="14595" max="14603" width="3.5703125" style="6" customWidth="1"/>
    <col min="14604" max="14605" width="6.28515625" style="6" customWidth="1"/>
    <col min="14606" max="14606" width="17.140625" style="6" customWidth="1"/>
    <col min="14607" max="14607" width="43" style="6" customWidth="1"/>
    <col min="14608" max="14608" width="6.28515625" style="6" customWidth="1"/>
    <col min="14609" max="14609" width="17.7109375" style="6" customWidth="1"/>
    <col min="14610" max="14610" width="38.140625" style="6" customWidth="1"/>
    <col min="14611" max="14611" width="6.7109375" style="6" customWidth="1"/>
    <col min="14612" max="14612" width="17.28515625" style="6" customWidth="1"/>
    <col min="14613" max="14613" width="25.28515625" style="6" customWidth="1"/>
    <col min="14614" max="14848" width="9.85546875" style="6"/>
    <col min="14849" max="14849" width="18.140625" style="6" customWidth="1"/>
    <col min="14850" max="14850" width="47.7109375" style="6" customWidth="1"/>
    <col min="14851" max="14859" width="3.5703125" style="6" customWidth="1"/>
    <col min="14860" max="14861" width="6.28515625" style="6" customWidth="1"/>
    <col min="14862" max="14862" width="17.140625" style="6" customWidth="1"/>
    <col min="14863" max="14863" width="43" style="6" customWidth="1"/>
    <col min="14864" max="14864" width="6.28515625" style="6" customWidth="1"/>
    <col min="14865" max="14865" width="17.7109375" style="6" customWidth="1"/>
    <col min="14866" max="14866" width="38.140625" style="6" customWidth="1"/>
    <col min="14867" max="14867" width="6.7109375" style="6" customWidth="1"/>
    <col min="14868" max="14868" width="17.28515625" style="6" customWidth="1"/>
    <col min="14869" max="14869" width="25.28515625" style="6" customWidth="1"/>
    <col min="14870" max="15104" width="9.85546875" style="6"/>
    <col min="15105" max="15105" width="18.140625" style="6" customWidth="1"/>
    <col min="15106" max="15106" width="47.7109375" style="6" customWidth="1"/>
    <col min="15107" max="15115" width="3.5703125" style="6" customWidth="1"/>
    <col min="15116" max="15117" width="6.28515625" style="6" customWidth="1"/>
    <col min="15118" max="15118" width="17.140625" style="6" customWidth="1"/>
    <col min="15119" max="15119" width="43" style="6" customWidth="1"/>
    <col min="15120" max="15120" width="6.28515625" style="6" customWidth="1"/>
    <col min="15121" max="15121" width="17.7109375" style="6" customWidth="1"/>
    <col min="15122" max="15122" width="38.140625" style="6" customWidth="1"/>
    <col min="15123" max="15123" width="6.7109375" style="6" customWidth="1"/>
    <col min="15124" max="15124" width="17.28515625" style="6" customWidth="1"/>
    <col min="15125" max="15125" width="25.28515625" style="6" customWidth="1"/>
    <col min="15126" max="15360" width="9.85546875" style="6"/>
    <col min="15361" max="15361" width="18.140625" style="6" customWidth="1"/>
    <col min="15362" max="15362" width="47.7109375" style="6" customWidth="1"/>
    <col min="15363" max="15371" width="3.5703125" style="6" customWidth="1"/>
    <col min="15372" max="15373" width="6.28515625" style="6" customWidth="1"/>
    <col min="15374" max="15374" width="17.140625" style="6" customWidth="1"/>
    <col min="15375" max="15375" width="43" style="6" customWidth="1"/>
    <col min="15376" max="15376" width="6.28515625" style="6" customWidth="1"/>
    <col min="15377" max="15377" width="17.7109375" style="6" customWidth="1"/>
    <col min="15378" max="15378" width="38.140625" style="6" customWidth="1"/>
    <col min="15379" max="15379" width="6.7109375" style="6" customWidth="1"/>
    <col min="15380" max="15380" width="17.28515625" style="6" customWidth="1"/>
    <col min="15381" max="15381" width="25.28515625" style="6" customWidth="1"/>
    <col min="15382" max="15616" width="9.85546875" style="6"/>
    <col min="15617" max="15617" width="18.140625" style="6" customWidth="1"/>
    <col min="15618" max="15618" width="47.7109375" style="6" customWidth="1"/>
    <col min="15619" max="15627" width="3.5703125" style="6" customWidth="1"/>
    <col min="15628" max="15629" width="6.28515625" style="6" customWidth="1"/>
    <col min="15630" max="15630" width="17.140625" style="6" customWidth="1"/>
    <col min="15631" max="15631" width="43" style="6" customWidth="1"/>
    <col min="15632" max="15632" width="6.28515625" style="6" customWidth="1"/>
    <col min="15633" max="15633" width="17.7109375" style="6" customWidth="1"/>
    <col min="15634" max="15634" width="38.140625" style="6" customWidth="1"/>
    <col min="15635" max="15635" width="6.7109375" style="6" customWidth="1"/>
    <col min="15636" max="15636" width="17.28515625" style="6" customWidth="1"/>
    <col min="15637" max="15637" width="25.28515625" style="6" customWidth="1"/>
    <col min="15638" max="15872" width="9.85546875" style="6"/>
    <col min="15873" max="15873" width="18.140625" style="6" customWidth="1"/>
    <col min="15874" max="15874" width="47.7109375" style="6" customWidth="1"/>
    <col min="15875" max="15883" width="3.5703125" style="6" customWidth="1"/>
    <col min="15884" max="15885" width="6.28515625" style="6" customWidth="1"/>
    <col min="15886" max="15886" width="17.140625" style="6" customWidth="1"/>
    <col min="15887" max="15887" width="43" style="6" customWidth="1"/>
    <col min="15888" max="15888" width="6.28515625" style="6" customWidth="1"/>
    <col min="15889" max="15889" width="17.7109375" style="6" customWidth="1"/>
    <col min="15890" max="15890" width="38.140625" style="6" customWidth="1"/>
    <col min="15891" max="15891" width="6.7109375" style="6" customWidth="1"/>
    <col min="15892" max="15892" width="17.28515625" style="6" customWidth="1"/>
    <col min="15893" max="15893" width="25.28515625" style="6" customWidth="1"/>
    <col min="15894" max="16128" width="9.85546875" style="6"/>
    <col min="16129" max="16129" width="18.140625" style="6" customWidth="1"/>
    <col min="16130" max="16130" width="47.7109375" style="6" customWidth="1"/>
    <col min="16131" max="16139" width="3.5703125" style="6" customWidth="1"/>
    <col min="16140" max="16141" width="6.28515625" style="6" customWidth="1"/>
    <col min="16142" max="16142" width="17.140625" style="6" customWidth="1"/>
    <col min="16143" max="16143" width="43" style="6" customWidth="1"/>
    <col min="16144" max="16144" width="6.28515625" style="6" customWidth="1"/>
    <col min="16145" max="16145" width="17.7109375" style="6" customWidth="1"/>
    <col min="16146" max="16146" width="38.140625" style="6" customWidth="1"/>
    <col min="16147" max="16147" width="6.7109375" style="6" customWidth="1"/>
    <col min="16148" max="16148" width="17.28515625" style="6" customWidth="1"/>
    <col min="16149" max="16149" width="25.28515625" style="6" customWidth="1"/>
    <col min="16150" max="16384" width="9.85546875" style="6"/>
  </cols>
  <sheetData>
    <row r="1" spans="1:21" ht="25.5" x14ac:dyDescent="0.2">
      <c r="A1" s="1" t="s">
        <v>131</v>
      </c>
      <c r="B1" s="1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4"/>
      <c r="O1" s="4"/>
      <c r="P1" s="4"/>
      <c r="S1" s="6"/>
      <c r="T1" s="6"/>
    </row>
    <row r="2" spans="1:21" ht="21" customHeight="1" thickBot="1" x14ac:dyDescent="0.25">
      <c r="A2" s="118" t="s">
        <v>132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8"/>
      <c r="R2" s="8"/>
      <c r="S2" s="7"/>
      <c r="T2" s="7"/>
    </row>
    <row r="3" spans="1:21" ht="18" customHeight="1" thickTop="1" thickBot="1" x14ac:dyDescent="0.3">
      <c r="A3" s="146" t="s">
        <v>133</v>
      </c>
      <c r="B3" s="141" t="s">
        <v>134</v>
      </c>
      <c r="C3" s="147" t="s">
        <v>135</v>
      </c>
      <c r="D3" s="147"/>
      <c r="E3" s="147"/>
      <c r="F3" s="147"/>
      <c r="G3" s="147" t="s">
        <v>136</v>
      </c>
      <c r="H3" s="147"/>
      <c r="I3" s="147"/>
      <c r="J3" s="147"/>
      <c r="K3" s="148" t="s">
        <v>137</v>
      </c>
      <c r="L3" s="149" t="s">
        <v>138</v>
      </c>
      <c r="M3" s="135" t="s">
        <v>139</v>
      </c>
      <c r="N3" s="135"/>
      <c r="O3" s="136"/>
      <c r="P3" s="139" t="s">
        <v>140</v>
      </c>
      <c r="Q3" s="135"/>
      <c r="R3" s="136"/>
      <c r="S3" s="141" t="s">
        <v>141</v>
      </c>
      <c r="T3" s="141"/>
      <c r="U3" s="142" t="s">
        <v>142</v>
      </c>
    </row>
    <row r="4" spans="1:21" ht="12.75" customHeight="1" thickTop="1" x14ac:dyDescent="0.2">
      <c r="A4" s="146"/>
      <c r="B4" s="141"/>
      <c r="C4" s="9">
        <v>1</v>
      </c>
      <c r="D4" s="10">
        <v>2</v>
      </c>
      <c r="E4" s="10">
        <v>3</v>
      </c>
      <c r="F4" s="10">
        <v>4</v>
      </c>
      <c r="G4" s="9" t="s">
        <v>143</v>
      </c>
      <c r="H4" s="10" t="s">
        <v>144</v>
      </c>
      <c r="I4" s="10" t="s">
        <v>145</v>
      </c>
      <c r="J4" s="10" t="s">
        <v>146</v>
      </c>
      <c r="K4" s="148"/>
      <c r="L4" s="149"/>
      <c r="M4" s="137"/>
      <c r="N4" s="137"/>
      <c r="O4" s="138"/>
      <c r="P4" s="140"/>
      <c r="Q4" s="137"/>
      <c r="R4" s="138"/>
      <c r="S4" s="141"/>
      <c r="T4" s="141"/>
      <c r="U4" s="142"/>
    </row>
    <row r="5" spans="1:21" s="12" customFormat="1" x14ac:dyDescent="0.25">
      <c r="A5" s="143" t="s">
        <v>147</v>
      </c>
      <c r="B5" s="143"/>
      <c r="C5" s="144"/>
      <c r="D5" s="144"/>
      <c r="E5" s="144"/>
      <c r="F5" s="144"/>
      <c r="G5" s="145"/>
      <c r="H5" s="145"/>
      <c r="I5" s="145"/>
      <c r="J5" s="145"/>
      <c r="K5" s="145"/>
      <c r="L5" s="145"/>
      <c r="M5" s="11"/>
      <c r="N5" s="145"/>
      <c r="O5" s="145"/>
      <c r="P5" s="145"/>
      <c r="Q5" s="145"/>
      <c r="R5" s="145"/>
      <c r="S5" s="145"/>
      <c r="T5" s="145"/>
      <c r="U5" s="145"/>
    </row>
    <row r="6" spans="1:21" ht="15" x14ac:dyDescent="0.2">
      <c r="A6" s="13" t="s">
        <v>1</v>
      </c>
      <c r="B6" s="14" t="s">
        <v>2</v>
      </c>
      <c r="C6" s="15" t="s">
        <v>148</v>
      </c>
      <c r="D6" s="16"/>
      <c r="E6" s="16"/>
      <c r="F6" s="16"/>
      <c r="G6" s="17">
        <v>2</v>
      </c>
      <c r="H6" s="18"/>
      <c r="I6" s="18"/>
      <c r="J6" s="19"/>
      <c r="K6" s="20">
        <v>3</v>
      </c>
      <c r="L6" s="20" t="s">
        <v>149</v>
      </c>
      <c r="M6" s="21"/>
      <c r="N6" s="22"/>
      <c r="O6" s="23"/>
      <c r="P6" s="24"/>
      <c r="Q6" s="25"/>
      <c r="R6" s="26"/>
      <c r="S6" s="27"/>
      <c r="T6" s="27"/>
      <c r="U6" s="28" t="s">
        <v>3</v>
      </c>
    </row>
    <row r="7" spans="1:21" ht="15" x14ac:dyDescent="0.2">
      <c r="A7" s="108" t="s">
        <v>119</v>
      </c>
      <c r="B7" s="14" t="s">
        <v>4</v>
      </c>
      <c r="C7" s="15" t="s">
        <v>148</v>
      </c>
      <c r="D7" s="16"/>
      <c r="E7" s="16"/>
      <c r="F7" s="16"/>
      <c r="G7" s="17">
        <v>2</v>
      </c>
      <c r="H7" s="18"/>
      <c r="I7" s="18"/>
      <c r="J7" s="19"/>
      <c r="K7" s="20">
        <v>3</v>
      </c>
      <c r="L7" s="20" t="s">
        <v>150</v>
      </c>
      <c r="M7" s="21"/>
      <c r="N7" s="22"/>
      <c r="O7" s="29"/>
      <c r="P7" s="30"/>
      <c r="Q7" s="25"/>
      <c r="R7" s="26"/>
      <c r="S7" s="27"/>
      <c r="T7" s="27"/>
      <c r="U7" s="28" t="s">
        <v>5</v>
      </c>
    </row>
    <row r="8" spans="1:21" ht="15" x14ac:dyDescent="0.2">
      <c r="A8" s="13" t="s">
        <v>6</v>
      </c>
      <c r="B8" s="14" t="s">
        <v>7</v>
      </c>
      <c r="C8" s="15" t="s">
        <v>148</v>
      </c>
      <c r="D8" s="16"/>
      <c r="E8" s="16"/>
      <c r="F8" s="16"/>
      <c r="G8" s="17"/>
      <c r="H8" s="18">
        <v>2</v>
      </c>
      <c r="I8" s="18"/>
      <c r="J8" s="19"/>
      <c r="K8" s="20">
        <v>3</v>
      </c>
      <c r="L8" s="20" t="s">
        <v>150</v>
      </c>
      <c r="M8" s="21"/>
      <c r="N8" s="31"/>
      <c r="O8" s="32"/>
      <c r="P8" s="33"/>
      <c r="Q8" s="25"/>
      <c r="R8" s="26"/>
      <c r="S8" s="27"/>
      <c r="T8" s="27"/>
      <c r="U8" s="34" t="s">
        <v>9</v>
      </c>
    </row>
    <row r="9" spans="1:21" ht="15" x14ac:dyDescent="0.2">
      <c r="A9" s="13" t="s">
        <v>10</v>
      </c>
      <c r="B9" s="14" t="s">
        <v>11</v>
      </c>
      <c r="C9" s="15" t="s">
        <v>148</v>
      </c>
      <c r="D9" s="16"/>
      <c r="E9" s="16"/>
      <c r="F9" s="16"/>
      <c r="G9" s="17"/>
      <c r="H9" s="18">
        <v>4</v>
      </c>
      <c r="I9" s="18"/>
      <c r="J9" s="19"/>
      <c r="K9" s="20">
        <v>6</v>
      </c>
      <c r="L9" s="20" t="s">
        <v>150</v>
      </c>
      <c r="M9" s="21"/>
      <c r="N9" s="22"/>
      <c r="O9" s="29"/>
      <c r="P9" s="30"/>
      <c r="Q9" s="25"/>
      <c r="R9" s="26"/>
      <c r="S9" s="27"/>
      <c r="T9" s="27"/>
      <c r="U9" s="28" t="s">
        <v>12</v>
      </c>
    </row>
    <row r="10" spans="1:21" ht="15" x14ac:dyDescent="0.2">
      <c r="A10" s="13" t="s">
        <v>13</v>
      </c>
      <c r="B10" s="14" t="s">
        <v>14</v>
      </c>
      <c r="C10" s="15"/>
      <c r="D10" s="16"/>
      <c r="E10" s="16" t="s">
        <v>148</v>
      </c>
      <c r="F10" s="16"/>
      <c r="G10" s="17">
        <v>2</v>
      </c>
      <c r="H10" s="18"/>
      <c r="I10" s="18"/>
      <c r="J10" s="19"/>
      <c r="K10" s="20">
        <v>3</v>
      </c>
      <c r="L10" s="20" t="s">
        <v>149</v>
      </c>
      <c r="M10" s="20" t="s">
        <v>151</v>
      </c>
      <c r="N10" s="25" t="s">
        <v>1</v>
      </c>
      <c r="O10" s="35" t="s">
        <v>2</v>
      </c>
      <c r="P10" s="36"/>
      <c r="Q10" s="25"/>
      <c r="R10" s="26"/>
      <c r="S10" s="27"/>
      <c r="T10" s="27"/>
      <c r="U10" s="28" t="s">
        <v>15</v>
      </c>
    </row>
    <row r="11" spans="1:21" x14ac:dyDescent="0.2">
      <c r="A11" s="130" t="s">
        <v>152</v>
      </c>
      <c r="B11" s="130"/>
      <c r="C11" s="37">
        <f>SUMIF(C6:C10,"=x",$G6:$G10)+SUMIF(C6:C10,"=x",$H6:$H10)+SUMIF(C6:C10,"=x",$I6:$I10)</f>
        <v>10</v>
      </c>
      <c r="D11" s="38">
        <f>SUMIF(D6:D10,"=x",$G6:$G10)+SUMIF(D6:D10,"=x",$H6:$H10)+SUMIF(D6:D10,"=x",$I6:$I10)</f>
        <v>0</v>
      </c>
      <c r="E11" s="38">
        <f>SUMIF(E6:E10,"=x",$G6:$G10)+SUMIF(E6:E10,"=x",$H6:$H10)+SUMIF(E6:E10,"=x",$I6:$I10)</f>
        <v>2</v>
      </c>
      <c r="F11" s="38">
        <f>SUMIF(F6:F10,"=x",$G6:$G10)+SUMIF(F6:F10,"=x",$H6:$H10)+SUMIF(F6:F10,"=x",$I6:$I10)</f>
        <v>0</v>
      </c>
      <c r="G11" s="131">
        <f>SUM(C11:F11)</f>
        <v>12</v>
      </c>
      <c r="H11" s="131"/>
      <c r="I11" s="131"/>
      <c r="J11" s="131"/>
      <c r="K11" s="131"/>
      <c r="L11" s="131"/>
      <c r="M11" s="39"/>
      <c r="N11" s="132"/>
      <c r="O11" s="132"/>
      <c r="P11" s="132"/>
      <c r="Q11" s="132"/>
      <c r="R11" s="132"/>
      <c r="S11" s="132"/>
      <c r="T11" s="132"/>
      <c r="U11" s="132"/>
    </row>
    <row r="12" spans="1:21" x14ac:dyDescent="0.2">
      <c r="A12" s="133" t="s">
        <v>153</v>
      </c>
      <c r="B12" s="133"/>
      <c r="C12" s="40">
        <f>SUMIF(C6:C10,"=x",$K6:$K10)</f>
        <v>15</v>
      </c>
      <c r="D12" s="41">
        <f>SUMIF(D6:D10,"=x",$K6:$K10)</f>
        <v>0</v>
      </c>
      <c r="E12" s="41">
        <f>SUMIF(E6:E10,"=x",$K6:$K10)</f>
        <v>3</v>
      </c>
      <c r="F12" s="41">
        <f>SUMIF(F6:F10,"=x",$K6:$K10)</f>
        <v>0</v>
      </c>
      <c r="G12" s="134">
        <f>SUM(C12:F12)</f>
        <v>18</v>
      </c>
      <c r="H12" s="134"/>
      <c r="I12" s="134"/>
      <c r="J12" s="134"/>
      <c r="K12" s="134"/>
      <c r="L12" s="134"/>
      <c r="M12" s="42"/>
      <c r="N12" s="132"/>
      <c r="O12" s="132"/>
      <c r="P12" s="132"/>
      <c r="Q12" s="132"/>
      <c r="R12" s="132"/>
      <c r="S12" s="132"/>
      <c r="T12" s="132"/>
      <c r="U12" s="132"/>
    </row>
    <row r="13" spans="1:21" x14ac:dyDescent="0.2">
      <c r="A13" s="150" t="s">
        <v>154</v>
      </c>
      <c r="B13" s="150"/>
      <c r="C13" s="43">
        <f t="array" ref="C13">SUMPRODUCT(--(C6:C10="x"),--($L6:$L10="K(5)"))</f>
        <v>1</v>
      </c>
      <c r="D13" s="44">
        <f t="array" ref="D13">SUMPRODUCT(--(D6:D10="x"),--($L6:$L10="K(5)"))</f>
        <v>0</v>
      </c>
      <c r="E13" s="44">
        <f t="array" ref="E13">SUMPRODUCT(--(E6:E10="x"),--($L6:$L10="K(5)"))</f>
        <v>1</v>
      </c>
      <c r="F13" s="44">
        <f t="array" ref="F13">SUMPRODUCT(--(F6:F10="x"),--($L6:$L10="K(5)"))</f>
        <v>0</v>
      </c>
      <c r="G13" s="151">
        <f>SUM(C13:F13)</f>
        <v>2</v>
      </c>
      <c r="H13" s="151"/>
      <c r="I13" s="151"/>
      <c r="J13" s="151"/>
      <c r="K13" s="151"/>
      <c r="L13" s="151"/>
      <c r="M13" s="45"/>
      <c r="N13" s="132"/>
      <c r="O13" s="132"/>
      <c r="P13" s="132"/>
      <c r="Q13" s="132"/>
      <c r="R13" s="132"/>
      <c r="S13" s="132"/>
      <c r="T13" s="132"/>
      <c r="U13" s="132"/>
    </row>
    <row r="14" spans="1:21" x14ac:dyDescent="0.2">
      <c r="A14" s="143" t="s">
        <v>155</v>
      </c>
      <c r="B14" s="143"/>
      <c r="C14" s="144"/>
      <c r="D14" s="144"/>
      <c r="E14" s="144"/>
      <c r="F14" s="144"/>
      <c r="G14" s="145"/>
      <c r="H14" s="145"/>
      <c r="I14" s="145"/>
      <c r="J14" s="145"/>
      <c r="K14" s="145"/>
      <c r="L14" s="145"/>
      <c r="M14" s="11"/>
      <c r="N14" s="145"/>
      <c r="O14" s="145"/>
      <c r="P14" s="145"/>
      <c r="Q14" s="145"/>
      <c r="R14" s="145"/>
      <c r="S14" s="145"/>
      <c r="T14" s="145"/>
      <c r="U14" s="145"/>
    </row>
    <row r="15" spans="1:21" ht="15" x14ac:dyDescent="0.2">
      <c r="A15" s="108" t="s">
        <v>120</v>
      </c>
      <c r="B15" s="14" t="s">
        <v>16</v>
      </c>
      <c r="C15" s="17" t="s">
        <v>148</v>
      </c>
      <c r="D15" s="18"/>
      <c r="E15" s="18"/>
      <c r="F15" s="18"/>
      <c r="G15" s="17">
        <v>2</v>
      </c>
      <c r="H15" s="18"/>
      <c r="I15" s="18"/>
      <c r="J15" s="19"/>
      <c r="K15" s="20">
        <v>3</v>
      </c>
      <c r="L15" s="20" t="s">
        <v>150</v>
      </c>
      <c r="M15" s="21"/>
      <c r="N15" s="22"/>
      <c r="O15" s="23"/>
      <c r="P15" s="24"/>
      <c r="Q15" s="25"/>
      <c r="R15" s="26"/>
      <c r="S15" s="27"/>
      <c r="T15" s="27"/>
      <c r="U15" s="46" t="s">
        <v>17</v>
      </c>
    </row>
    <row r="16" spans="1:21" ht="15" x14ac:dyDescent="0.2">
      <c r="A16" s="108" t="s">
        <v>18</v>
      </c>
      <c r="B16" s="14" t="s">
        <v>19</v>
      </c>
      <c r="C16" s="17" t="s">
        <v>148</v>
      </c>
      <c r="D16" s="18"/>
      <c r="E16" s="18"/>
      <c r="F16" s="18"/>
      <c r="G16" s="17">
        <v>2</v>
      </c>
      <c r="H16" s="18"/>
      <c r="I16" s="18"/>
      <c r="J16" s="19"/>
      <c r="K16" s="20">
        <v>3</v>
      </c>
      <c r="L16" s="20" t="s">
        <v>149</v>
      </c>
      <c r="M16" s="21"/>
      <c r="N16" s="22"/>
      <c r="O16" s="26"/>
      <c r="P16" s="25"/>
      <c r="Q16" s="25"/>
      <c r="R16" s="26"/>
      <c r="S16" s="27"/>
      <c r="T16" s="27"/>
      <c r="U16" s="34" t="s">
        <v>9</v>
      </c>
    </row>
    <row r="17" spans="1:21" ht="15" x14ac:dyDescent="0.2">
      <c r="A17" s="108" t="s">
        <v>20</v>
      </c>
      <c r="B17" s="14" t="s">
        <v>21</v>
      </c>
      <c r="C17" s="17" t="s">
        <v>148</v>
      </c>
      <c r="D17" s="18"/>
      <c r="E17" s="18"/>
      <c r="F17" s="18"/>
      <c r="G17" s="17">
        <v>2</v>
      </c>
      <c r="H17" s="18"/>
      <c r="I17" s="18"/>
      <c r="J17" s="19"/>
      <c r="K17" s="20">
        <v>3</v>
      </c>
      <c r="L17" s="20" t="s">
        <v>149</v>
      </c>
      <c r="M17" s="21"/>
      <c r="N17" s="22"/>
      <c r="O17" s="29"/>
      <c r="P17" s="30"/>
      <c r="Q17" s="25"/>
      <c r="R17" s="26"/>
      <c r="S17" s="27"/>
      <c r="T17" s="27"/>
      <c r="U17" s="46" t="s">
        <v>22</v>
      </c>
    </row>
    <row r="18" spans="1:21" ht="15" x14ac:dyDescent="0.2">
      <c r="A18" s="108" t="s">
        <v>121</v>
      </c>
      <c r="B18" s="14" t="s">
        <v>23</v>
      </c>
      <c r="C18" s="17" t="s">
        <v>148</v>
      </c>
      <c r="D18" s="18"/>
      <c r="E18" s="18"/>
      <c r="F18" s="18"/>
      <c r="G18" s="17">
        <v>2</v>
      </c>
      <c r="H18" s="18"/>
      <c r="I18" s="18"/>
      <c r="J18" s="19"/>
      <c r="K18" s="20">
        <v>3</v>
      </c>
      <c r="L18" s="20" t="s">
        <v>150</v>
      </c>
      <c r="M18" s="21"/>
      <c r="N18" s="22"/>
      <c r="O18" s="29"/>
      <c r="P18" s="30"/>
      <c r="Q18" s="25"/>
      <c r="R18" s="26"/>
      <c r="S18" s="27"/>
      <c r="T18" s="27"/>
      <c r="U18" s="46" t="s">
        <v>12</v>
      </c>
    </row>
    <row r="19" spans="1:21" ht="15" x14ac:dyDescent="0.2">
      <c r="A19" s="13" t="s">
        <v>24</v>
      </c>
      <c r="B19" s="14" t="s">
        <v>25</v>
      </c>
      <c r="C19" s="15" t="s">
        <v>148</v>
      </c>
      <c r="D19" s="16"/>
      <c r="E19" s="16"/>
      <c r="F19" s="16"/>
      <c r="G19" s="17">
        <v>2</v>
      </c>
      <c r="H19" s="18"/>
      <c r="I19" s="18"/>
      <c r="J19" s="19"/>
      <c r="K19" s="20">
        <v>3</v>
      </c>
      <c r="L19" s="20" t="s">
        <v>149</v>
      </c>
      <c r="M19" s="21"/>
      <c r="N19" s="22"/>
      <c r="O19" s="26"/>
      <c r="P19" s="25"/>
      <c r="Q19" s="25"/>
      <c r="R19" s="26"/>
      <c r="S19" s="27"/>
      <c r="T19" s="27"/>
      <c r="U19" s="47" t="s">
        <v>26</v>
      </c>
    </row>
    <row r="20" spans="1:21" ht="15" x14ac:dyDescent="0.2">
      <c r="A20" s="13" t="s">
        <v>27</v>
      </c>
      <c r="B20" s="14" t="s">
        <v>28</v>
      </c>
      <c r="C20" s="15"/>
      <c r="D20" s="16" t="s">
        <v>148</v>
      </c>
      <c r="E20" s="16"/>
      <c r="F20" s="16"/>
      <c r="G20" s="17">
        <v>2</v>
      </c>
      <c r="H20" s="18"/>
      <c r="I20" s="18"/>
      <c r="J20" s="19"/>
      <c r="K20" s="20">
        <v>3</v>
      </c>
      <c r="L20" s="20" t="s">
        <v>149</v>
      </c>
      <c r="M20" s="21"/>
      <c r="N20" s="31"/>
      <c r="O20" s="23"/>
      <c r="P20" s="24"/>
      <c r="Q20" s="25"/>
      <c r="R20" s="26"/>
      <c r="S20" s="27"/>
      <c r="T20" s="27"/>
      <c r="U20" s="46" t="s">
        <v>26</v>
      </c>
    </row>
    <row r="21" spans="1:21" ht="15" x14ac:dyDescent="0.2">
      <c r="A21" s="13" t="s">
        <v>29</v>
      </c>
      <c r="B21" s="14" t="s">
        <v>30</v>
      </c>
      <c r="C21" s="15"/>
      <c r="D21" s="16" t="s">
        <v>148</v>
      </c>
      <c r="E21" s="16"/>
      <c r="F21" s="16"/>
      <c r="G21" s="17">
        <v>2</v>
      </c>
      <c r="H21" s="18"/>
      <c r="I21" s="18"/>
      <c r="J21" s="19"/>
      <c r="K21" s="20">
        <v>3</v>
      </c>
      <c r="L21" s="20" t="s">
        <v>149</v>
      </c>
      <c r="M21" s="21"/>
      <c r="N21" s="22"/>
      <c r="O21" s="29"/>
      <c r="P21" s="30"/>
      <c r="Q21" s="25"/>
      <c r="R21" s="26"/>
      <c r="S21" s="27"/>
      <c r="T21" s="27"/>
      <c r="U21" s="46" t="s">
        <v>31</v>
      </c>
    </row>
    <row r="22" spans="1:21" ht="15" x14ac:dyDescent="0.2">
      <c r="A22" s="13" t="s">
        <v>32</v>
      </c>
      <c r="B22" s="14" t="s">
        <v>33</v>
      </c>
      <c r="C22" s="15"/>
      <c r="D22" s="18" t="s">
        <v>148</v>
      </c>
      <c r="E22" s="18"/>
      <c r="F22" s="16"/>
      <c r="G22" s="17">
        <v>2</v>
      </c>
      <c r="H22" s="18"/>
      <c r="I22" s="18"/>
      <c r="J22" s="19"/>
      <c r="K22" s="20">
        <v>3</v>
      </c>
      <c r="L22" s="20" t="s">
        <v>149</v>
      </c>
      <c r="M22" s="21"/>
      <c r="N22" s="22"/>
      <c r="O22" s="29"/>
      <c r="P22" s="30"/>
      <c r="Q22" s="25"/>
      <c r="R22" s="26"/>
      <c r="S22" s="27"/>
      <c r="T22" s="27"/>
      <c r="U22" s="46" t="s">
        <v>34</v>
      </c>
    </row>
    <row r="23" spans="1:21" x14ac:dyDescent="0.2">
      <c r="A23" s="130" t="s">
        <v>152</v>
      </c>
      <c r="B23" s="130"/>
      <c r="C23" s="37">
        <f>SUMIF(C15:C22,"=x",$G15:$G22)+SUMIF(C15:C22,"=x",$H15:$H22)+SUMIF(C15:C22,"=x",$I15:$I22)</f>
        <v>10</v>
      </c>
      <c r="D23" s="38">
        <f>SUMIF(D15:D22,"=x",$G15:$G22)+SUMIF(D15:D22,"=x",$H15:$H22)+SUMIF(D15:D22,"=x",$I15:$I22)</f>
        <v>6</v>
      </c>
      <c r="E23" s="38">
        <f>SUMIF(E15:E22,"=x",$G15:$G22)+SUMIF(E15:E22,"=x",$H15:$H22)+SUMIF(E15:E22,"=x",$I15:$I22)</f>
        <v>0</v>
      </c>
      <c r="F23" s="38">
        <f>SUMIF(F15:F22,"=x",$G15:$G22)+SUMIF(F15:F22,"=x",$H15:$H22)+SUMIF(F15:F22,"=x",$I15:$I22)</f>
        <v>0</v>
      </c>
      <c r="G23" s="131">
        <f>SUM(C23:F23)</f>
        <v>16</v>
      </c>
      <c r="H23" s="131"/>
      <c r="I23" s="131"/>
      <c r="J23" s="131"/>
      <c r="K23" s="131"/>
      <c r="L23" s="131"/>
      <c r="M23" s="39"/>
      <c r="N23" s="132"/>
      <c r="O23" s="132"/>
      <c r="P23" s="132"/>
      <c r="Q23" s="132"/>
      <c r="R23" s="132"/>
      <c r="S23" s="132"/>
      <c r="T23" s="132"/>
      <c r="U23" s="132"/>
    </row>
    <row r="24" spans="1:21" x14ac:dyDescent="0.2">
      <c r="A24" s="133" t="s">
        <v>153</v>
      </c>
      <c r="B24" s="133"/>
      <c r="C24" s="40">
        <f>SUMIF(C15:C22,"=x",$K15:$K22)</f>
        <v>15</v>
      </c>
      <c r="D24" s="41">
        <f>SUMIF(D15:D22,"=x",$K15:$K22)</f>
        <v>9</v>
      </c>
      <c r="E24" s="41">
        <f>SUMIF(E15:E22,"=x",$K15:$K22)</f>
        <v>0</v>
      </c>
      <c r="F24" s="41">
        <f>SUMIF(F15:F22,"=x",$K15:$K22)</f>
        <v>0</v>
      </c>
      <c r="G24" s="134">
        <f>SUM(C24:F24)</f>
        <v>24</v>
      </c>
      <c r="H24" s="134"/>
      <c r="I24" s="134"/>
      <c r="J24" s="134"/>
      <c r="K24" s="134"/>
      <c r="L24" s="134"/>
      <c r="M24" s="42"/>
      <c r="N24" s="132"/>
      <c r="O24" s="132"/>
      <c r="P24" s="132"/>
      <c r="Q24" s="132"/>
      <c r="R24" s="132"/>
      <c r="S24" s="132"/>
      <c r="T24" s="132"/>
      <c r="U24" s="132"/>
    </row>
    <row r="25" spans="1:21" x14ac:dyDescent="0.2">
      <c r="A25" s="150" t="s">
        <v>154</v>
      </c>
      <c r="B25" s="152"/>
      <c r="C25" s="48">
        <f t="array" ref="C25">SUMPRODUCT(--(C15:C22="x"),--($L15:$L22="K(5)"))</f>
        <v>3</v>
      </c>
      <c r="D25" s="44">
        <f t="array" ref="D25">SUMPRODUCT(--(D15:D22="x"),--($L15:$L22="K(5)"))</f>
        <v>3</v>
      </c>
      <c r="E25" s="49">
        <f t="array" ref="E25">SUMPRODUCT(--(E15:E22="x"),--($L15:$L22="K(5)"))</f>
        <v>0</v>
      </c>
      <c r="F25" s="49">
        <f t="array" ref="F25">SUMPRODUCT(--(F15:F22="x"),--($L15:$L22="K(5)"))</f>
        <v>0</v>
      </c>
      <c r="G25" s="151">
        <f>SUM(C25:F25)</f>
        <v>6</v>
      </c>
      <c r="H25" s="151"/>
      <c r="I25" s="151"/>
      <c r="J25" s="151"/>
      <c r="K25" s="151"/>
      <c r="L25" s="151"/>
      <c r="M25" s="45"/>
      <c r="N25" s="132"/>
      <c r="O25" s="132"/>
      <c r="P25" s="132"/>
      <c r="Q25" s="132"/>
      <c r="R25" s="132"/>
      <c r="S25" s="132"/>
      <c r="T25" s="132"/>
      <c r="U25" s="132"/>
    </row>
    <row r="26" spans="1:21" x14ac:dyDescent="0.2">
      <c r="A26" s="153" t="s">
        <v>156</v>
      </c>
      <c r="B26" s="153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50"/>
      <c r="N26" s="51"/>
      <c r="O26" s="52"/>
      <c r="P26" s="52"/>
      <c r="Q26" s="53"/>
      <c r="R26" s="54"/>
      <c r="S26" s="55"/>
      <c r="T26" s="55"/>
      <c r="U26" s="56"/>
    </row>
    <row r="27" spans="1:21" ht="15" x14ac:dyDescent="0.2">
      <c r="A27" s="57"/>
      <c r="B27" s="58" t="s">
        <v>157</v>
      </c>
      <c r="C27" s="16"/>
      <c r="D27" s="16"/>
      <c r="E27" s="16"/>
      <c r="F27" s="16"/>
      <c r="G27" s="18"/>
      <c r="H27" s="18"/>
      <c r="I27" s="18"/>
      <c r="J27" s="18"/>
      <c r="K27" s="20">
        <v>12</v>
      </c>
      <c r="L27" s="21"/>
      <c r="M27" s="21"/>
      <c r="N27" s="22"/>
      <c r="O27" s="29"/>
      <c r="P27" s="30"/>
      <c r="Q27" s="25"/>
      <c r="R27" s="26"/>
      <c r="S27" s="27"/>
      <c r="T27" s="27"/>
      <c r="U27" s="46"/>
    </row>
    <row r="28" spans="1:21" ht="15" x14ac:dyDescent="0.2">
      <c r="A28" s="13"/>
      <c r="B28" s="14" t="s">
        <v>158</v>
      </c>
      <c r="C28" s="15"/>
      <c r="D28" s="16"/>
      <c r="E28" s="16"/>
      <c r="F28" s="16"/>
      <c r="G28" s="17"/>
      <c r="H28" s="18"/>
      <c r="I28" s="18"/>
      <c r="J28" s="19"/>
      <c r="K28" s="20">
        <v>6</v>
      </c>
      <c r="L28" s="21"/>
      <c r="M28" s="21"/>
      <c r="N28" s="22"/>
      <c r="O28" s="29"/>
      <c r="P28" s="30"/>
      <c r="Q28" s="25"/>
      <c r="R28" s="26"/>
      <c r="S28" s="27"/>
      <c r="T28" s="27"/>
      <c r="U28" s="46"/>
    </row>
    <row r="29" spans="1:21" x14ac:dyDescent="0.2">
      <c r="A29" s="130" t="s">
        <v>152</v>
      </c>
      <c r="B29" s="130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39"/>
      <c r="N29" s="132"/>
      <c r="O29" s="132"/>
      <c r="P29" s="132"/>
      <c r="Q29" s="132"/>
      <c r="R29" s="132"/>
      <c r="S29" s="132"/>
      <c r="T29" s="132"/>
      <c r="U29" s="132"/>
    </row>
    <row r="30" spans="1:21" x14ac:dyDescent="0.2">
      <c r="A30" s="133" t="s">
        <v>153</v>
      </c>
      <c r="B30" s="133"/>
      <c r="C30" s="134">
        <v>18</v>
      </c>
      <c r="D30" s="134"/>
      <c r="E30" s="134"/>
      <c r="F30" s="134"/>
      <c r="G30" s="134">
        <v>18</v>
      </c>
      <c r="H30" s="134"/>
      <c r="I30" s="134"/>
      <c r="J30" s="134"/>
      <c r="K30" s="134"/>
      <c r="L30" s="134"/>
      <c r="M30" s="42"/>
      <c r="N30" s="132"/>
      <c r="O30" s="132"/>
      <c r="P30" s="132"/>
      <c r="Q30" s="132"/>
      <c r="R30" s="132"/>
      <c r="S30" s="132"/>
      <c r="T30" s="132"/>
      <c r="U30" s="132"/>
    </row>
    <row r="31" spans="1:21" x14ac:dyDescent="0.2">
      <c r="A31" s="150" t="s">
        <v>154</v>
      </c>
      <c r="B31" s="150"/>
      <c r="C31" s="59">
        <f>SUMPRODUCT(--(C44:C47="x"),--($L44:$L47="K"))</f>
        <v>0</v>
      </c>
      <c r="D31" s="44">
        <f>SUMPRODUCT(--(D44:D47="x"),--($L44:$L47="K"))</f>
        <v>0</v>
      </c>
      <c r="E31" s="44">
        <f>SUMPRODUCT(--(E44:E47="x"),--($L44:$L47="K"))</f>
        <v>0</v>
      </c>
      <c r="F31" s="49">
        <f>SUMPRODUCT(--(F44:F47="x"),--($L44:$L47="K"))</f>
        <v>0</v>
      </c>
      <c r="G31" s="151">
        <f>SUM(C31:F31)</f>
        <v>0</v>
      </c>
      <c r="H31" s="151"/>
      <c r="I31" s="151"/>
      <c r="J31" s="151"/>
      <c r="K31" s="151"/>
      <c r="L31" s="151"/>
      <c r="M31" s="45"/>
      <c r="N31" s="132"/>
      <c r="O31" s="132"/>
      <c r="P31" s="132"/>
      <c r="Q31" s="132"/>
      <c r="R31" s="132"/>
      <c r="S31" s="132"/>
      <c r="T31" s="132"/>
      <c r="U31" s="132"/>
    </row>
    <row r="32" spans="1:21" ht="20.25" customHeight="1" x14ac:dyDescent="0.2">
      <c r="A32" s="60" t="s">
        <v>159</v>
      </c>
      <c r="B32" s="61"/>
      <c r="C32" s="61"/>
      <c r="D32" s="62"/>
      <c r="E32" s="62"/>
      <c r="F32" s="62"/>
      <c r="G32" s="63"/>
      <c r="H32" s="62"/>
      <c r="I32" s="62"/>
      <c r="J32" s="62"/>
      <c r="K32" s="62"/>
      <c r="L32" s="64"/>
      <c r="M32" s="62"/>
      <c r="N32" s="65"/>
      <c r="O32" s="66"/>
      <c r="P32" s="66"/>
      <c r="Q32" s="66"/>
      <c r="R32" s="66"/>
      <c r="S32" s="67"/>
      <c r="T32" s="67"/>
      <c r="U32" s="68"/>
    </row>
    <row r="33" spans="1:21" x14ac:dyDescent="0.2">
      <c r="A33" s="69" t="s">
        <v>160</v>
      </c>
      <c r="B33" s="70"/>
      <c r="C33" s="71"/>
      <c r="D33" s="72"/>
      <c r="E33" s="72"/>
      <c r="F33" s="72"/>
      <c r="G33" s="71"/>
      <c r="H33" s="73"/>
      <c r="I33" s="73"/>
      <c r="J33" s="73"/>
      <c r="K33" s="73"/>
      <c r="L33" s="74"/>
      <c r="M33" s="73"/>
      <c r="N33" s="75"/>
      <c r="O33" s="76"/>
      <c r="P33" s="76"/>
      <c r="Q33" s="76"/>
      <c r="R33" s="76"/>
      <c r="S33" s="77"/>
      <c r="T33" s="77"/>
      <c r="U33" s="78"/>
    </row>
    <row r="34" spans="1:21" x14ac:dyDescent="0.2">
      <c r="A34" s="143" t="s">
        <v>161</v>
      </c>
      <c r="B34" s="143"/>
      <c r="C34" s="144"/>
      <c r="D34" s="144"/>
      <c r="E34" s="144"/>
      <c r="F34" s="144"/>
      <c r="G34" s="145"/>
      <c r="H34" s="145"/>
      <c r="I34" s="145"/>
      <c r="J34" s="145"/>
      <c r="K34" s="145"/>
      <c r="L34" s="145"/>
      <c r="M34" s="11"/>
      <c r="N34" s="145"/>
      <c r="O34" s="145"/>
      <c r="P34" s="145"/>
      <c r="Q34" s="145"/>
      <c r="R34" s="145"/>
      <c r="S34" s="145"/>
      <c r="T34" s="145"/>
      <c r="U34" s="145"/>
    </row>
    <row r="35" spans="1:21" ht="15" x14ac:dyDescent="0.2">
      <c r="A35" s="13" t="s">
        <v>35</v>
      </c>
      <c r="B35" s="14" t="s">
        <v>36</v>
      </c>
      <c r="C35" s="15"/>
      <c r="D35" s="16" t="s">
        <v>148</v>
      </c>
      <c r="E35" s="16"/>
      <c r="F35" s="16"/>
      <c r="G35" s="17"/>
      <c r="H35" s="18">
        <v>2</v>
      </c>
      <c r="I35" s="18"/>
      <c r="J35" s="19"/>
      <c r="K35" s="20">
        <v>3</v>
      </c>
      <c r="L35" s="20" t="s">
        <v>150</v>
      </c>
      <c r="M35" s="21"/>
      <c r="N35" s="22"/>
      <c r="O35" s="23"/>
      <c r="P35" s="24"/>
      <c r="Q35" s="25"/>
      <c r="R35" s="26"/>
      <c r="S35" s="27"/>
      <c r="T35" s="27"/>
      <c r="U35" s="46" t="s">
        <v>12</v>
      </c>
    </row>
    <row r="36" spans="1:21" ht="15" x14ac:dyDescent="0.2">
      <c r="A36" s="13" t="s">
        <v>37</v>
      </c>
      <c r="B36" s="14" t="s">
        <v>38</v>
      </c>
      <c r="C36" s="15"/>
      <c r="D36" s="18"/>
      <c r="E36" s="18" t="s">
        <v>148</v>
      </c>
      <c r="F36" s="16"/>
      <c r="G36" s="17"/>
      <c r="H36" s="18">
        <v>2</v>
      </c>
      <c r="I36" s="18"/>
      <c r="J36" s="19"/>
      <c r="K36" s="20">
        <v>3</v>
      </c>
      <c r="L36" s="20" t="s">
        <v>150</v>
      </c>
      <c r="M36" s="21"/>
      <c r="N36" s="22"/>
      <c r="O36" s="29"/>
      <c r="P36" s="30"/>
      <c r="Q36" s="25"/>
      <c r="R36" s="26"/>
      <c r="S36" s="27"/>
      <c r="T36" s="27"/>
      <c r="U36" s="46" t="s">
        <v>39</v>
      </c>
    </row>
    <row r="37" spans="1:21" ht="15" x14ac:dyDescent="0.2">
      <c r="A37" s="13" t="s">
        <v>40</v>
      </c>
      <c r="B37" s="14" t="s">
        <v>41</v>
      </c>
      <c r="C37" s="15"/>
      <c r="D37" s="16" t="s">
        <v>148</v>
      </c>
      <c r="E37" s="16"/>
      <c r="F37" s="16"/>
      <c r="G37" s="17">
        <v>2</v>
      </c>
      <c r="H37" s="18"/>
      <c r="I37" s="18"/>
      <c r="J37" s="19"/>
      <c r="K37" s="20">
        <v>3</v>
      </c>
      <c r="L37" s="20" t="s">
        <v>149</v>
      </c>
      <c r="M37" s="21"/>
      <c r="N37" s="22"/>
      <c r="O37" s="26"/>
      <c r="P37" s="25"/>
      <c r="Q37" s="25"/>
      <c r="R37" s="26"/>
      <c r="S37" s="27"/>
      <c r="T37" s="27"/>
      <c r="U37" s="47" t="s">
        <v>42</v>
      </c>
    </row>
    <row r="38" spans="1:21" ht="15" x14ac:dyDescent="0.2">
      <c r="A38" s="13" t="s">
        <v>43</v>
      </c>
      <c r="B38" s="14" t="s">
        <v>44</v>
      </c>
      <c r="C38" s="15"/>
      <c r="D38" s="16" t="s">
        <v>148</v>
      </c>
      <c r="E38" s="16"/>
      <c r="F38" s="16"/>
      <c r="G38" s="17"/>
      <c r="H38" s="18">
        <v>4</v>
      </c>
      <c r="I38" s="18"/>
      <c r="J38" s="19"/>
      <c r="K38" s="20">
        <v>6</v>
      </c>
      <c r="L38" s="20" t="s">
        <v>150</v>
      </c>
      <c r="M38" s="21"/>
      <c r="N38" s="31"/>
      <c r="O38" s="32"/>
      <c r="P38" s="33"/>
      <c r="Q38" s="25"/>
      <c r="R38" s="26"/>
      <c r="S38" s="27"/>
      <c r="T38" s="27"/>
      <c r="U38" s="46" t="s">
        <v>45</v>
      </c>
    </row>
    <row r="39" spans="1:21" ht="15" x14ac:dyDescent="0.2">
      <c r="A39" s="13" t="s">
        <v>46</v>
      </c>
      <c r="B39" s="14" t="s">
        <v>47</v>
      </c>
      <c r="C39" s="15"/>
      <c r="D39" s="16" t="s">
        <v>148</v>
      </c>
      <c r="E39" s="16"/>
      <c r="F39" s="16"/>
      <c r="G39" s="17">
        <v>2</v>
      </c>
      <c r="H39" s="18"/>
      <c r="I39" s="18"/>
      <c r="J39" s="19"/>
      <c r="K39" s="20">
        <v>3</v>
      </c>
      <c r="L39" s="20" t="s">
        <v>149</v>
      </c>
      <c r="M39" s="79" t="s">
        <v>8</v>
      </c>
      <c r="N39" s="80" t="s">
        <v>48</v>
      </c>
      <c r="O39" s="32" t="s">
        <v>162</v>
      </c>
      <c r="P39" s="33"/>
      <c r="Q39" s="25"/>
      <c r="R39" s="26"/>
      <c r="S39" s="27"/>
      <c r="T39" s="27"/>
      <c r="U39" s="46" t="s">
        <v>17</v>
      </c>
    </row>
    <row r="40" spans="1:21" ht="15" x14ac:dyDescent="0.2">
      <c r="A40" s="13" t="s">
        <v>48</v>
      </c>
      <c r="B40" s="14" t="s">
        <v>47</v>
      </c>
      <c r="C40" s="15"/>
      <c r="D40" s="16" t="s">
        <v>148</v>
      </c>
      <c r="E40" s="16"/>
      <c r="F40" s="16"/>
      <c r="G40" s="17"/>
      <c r="H40" s="18">
        <v>2</v>
      </c>
      <c r="I40" s="18"/>
      <c r="J40" s="19"/>
      <c r="K40" s="20">
        <v>3</v>
      </c>
      <c r="L40" s="20" t="s">
        <v>150</v>
      </c>
      <c r="M40" s="21"/>
      <c r="N40" s="22"/>
      <c r="O40" s="29"/>
      <c r="P40" s="30"/>
      <c r="Q40" s="25"/>
      <c r="R40" s="26"/>
      <c r="S40" s="27"/>
      <c r="T40" s="27"/>
      <c r="U40" s="46" t="s">
        <v>26</v>
      </c>
    </row>
    <row r="41" spans="1:21" ht="15" x14ac:dyDescent="0.2">
      <c r="A41" s="13" t="s">
        <v>49</v>
      </c>
      <c r="B41" s="14" t="s">
        <v>50</v>
      </c>
      <c r="C41" s="15"/>
      <c r="D41" s="16"/>
      <c r="E41" s="16" t="s">
        <v>148</v>
      </c>
      <c r="F41" s="16"/>
      <c r="G41" s="17">
        <v>2</v>
      </c>
      <c r="H41" s="18"/>
      <c r="I41" s="18"/>
      <c r="J41" s="19"/>
      <c r="K41" s="20">
        <v>3</v>
      </c>
      <c r="L41" s="20" t="s">
        <v>149</v>
      </c>
      <c r="M41" s="79" t="s">
        <v>8</v>
      </c>
      <c r="N41" s="80" t="s">
        <v>51</v>
      </c>
      <c r="O41" s="32" t="s">
        <v>50</v>
      </c>
      <c r="P41" s="33"/>
      <c r="Q41" s="80"/>
      <c r="R41" s="81"/>
      <c r="S41" s="27"/>
      <c r="T41" s="27"/>
      <c r="U41" s="46" t="s">
        <v>52</v>
      </c>
    </row>
    <row r="42" spans="1:21" ht="15" x14ac:dyDescent="0.2">
      <c r="A42" s="13" t="s">
        <v>51</v>
      </c>
      <c r="B42" s="14" t="s">
        <v>50</v>
      </c>
      <c r="C42" s="15"/>
      <c r="D42" s="16"/>
      <c r="E42" s="16" t="s">
        <v>148</v>
      </c>
      <c r="F42" s="16"/>
      <c r="G42" s="17"/>
      <c r="H42" s="18">
        <v>3</v>
      </c>
      <c r="I42" s="18"/>
      <c r="J42" s="19"/>
      <c r="K42" s="20">
        <v>5</v>
      </c>
      <c r="L42" s="20" t="s">
        <v>150</v>
      </c>
      <c r="M42" s="20" t="s">
        <v>151</v>
      </c>
      <c r="N42" s="25" t="s">
        <v>46</v>
      </c>
      <c r="O42" s="29" t="s">
        <v>47</v>
      </c>
      <c r="P42" s="30"/>
      <c r="Q42" s="82"/>
      <c r="R42" s="83"/>
      <c r="S42" s="27"/>
      <c r="T42" s="27"/>
      <c r="U42" s="46" t="s">
        <v>52</v>
      </c>
    </row>
    <row r="43" spans="1:21" ht="15" x14ac:dyDescent="0.2">
      <c r="A43" s="13" t="s">
        <v>53</v>
      </c>
      <c r="B43" s="14" t="s">
        <v>54</v>
      </c>
      <c r="C43" s="15"/>
      <c r="D43" s="16" t="s">
        <v>148</v>
      </c>
      <c r="E43" s="16"/>
      <c r="F43" s="16"/>
      <c r="G43" s="17"/>
      <c r="H43" s="18">
        <v>2</v>
      </c>
      <c r="I43" s="18"/>
      <c r="J43" s="19"/>
      <c r="K43" s="20">
        <v>3</v>
      </c>
      <c r="L43" s="20" t="s">
        <v>150</v>
      </c>
      <c r="M43" s="21"/>
      <c r="N43" s="22"/>
      <c r="O43" s="29"/>
      <c r="P43" s="30"/>
      <c r="Q43" s="25"/>
      <c r="R43" s="26"/>
      <c r="S43" s="27"/>
      <c r="T43" s="27"/>
      <c r="U43" s="46" t="s">
        <v>34</v>
      </c>
    </row>
    <row r="44" spans="1:21" ht="15" x14ac:dyDescent="0.2">
      <c r="A44" s="13" t="s">
        <v>55</v>
      </c>
      <c r="B44" s="14" t="s">
        <v>56</v>
      </c>
      <c r="C44" s="15"/>
      <c r="D44" s="16"/>
      <c r="E44" s="16" t="s">
        <v>148</v>
      </c>
      <c r="F44" s="16"/>
      <c r="G44" s="17"/>
      <c r="H44" s="18">
        <v>2</v>
      </c>
      <c r="I44" s="18"/>
      <c r="J44" s="19"/>
      <c r="K44" s="20">
        <v>8</v>
      </c>
      <c r="L44" s="20" t="s">
        <v>150</v>
      </c>
      <c r="M44" s="20" t="s">
        <v>151</v>
      </c>
      <c r="N44" s="25" t="s">
        <v>53</v>
      </c>
      <c r="O44" s="29" t="s">
        <v>54</v>
      </c>
      <c r="P44" s="30"/>
      <c r="Q44" s="25"/>
      <c r="R44" s="26"/>
      <c r="S44" s="27"/>
      <c r="T44" s="27"/>
      <c r="U44" s="46" t="s">
        <v>12</v>
      </c>
    </row>
    <row r="45" spans="1:21" x14ac:dyDescent="0.2">
      <c r="A45" s="130" t="s">
        <v>152</v>
      </c>
      <c r="B45" s="130"/>
      <c r="C45" s="37">
        <f>SUMIF(C35:C44,"=x",$G35:$G44)+SUMIF(C35:C44,"=x",$H35:$H44)+SUMIF(C35:C44,"=x",$I35:$I44)</f>
        <v>0</v>
      </c>
      <c r="D45" s="38">
        <f>SUMIF(D35:D44,"=x",$G35:$G44)+SUMIF(D35:D44,"=x",$H35:$H44)+SUMIF(D35:D44,"=x",$I35:$I44)</f>
        <v>14</v>
      </c>
      <c r="E45" s="38">
        <f>SUMIF(E35:E44,"=x",$G35:$G44)+SUMIF(E35:E44,"=x",$H35:$H44)+SUMIF(E35:E44,"=x",$I35:$I44)</f>
        <v>9</v>
      </c>
      <c r="F45" s="38">
        <f>SUMIF(F35:F44,"=x",$G35:$G44)+SUMIF(F35:F44,"=x",$H35:$H44)+SUMIF(F35:F44,"=x",$I35:$I44)</f>
        <v>0</v>
      </c>
      <c r="G45" s="131">
        <f>SUM(C45:F45)</f>
        <v>23</v>
      </c>
      <c r="H45" s="131"/>
      <c r="I45" s="131"/>
      <c r="J45" s="131"/>
      <c r="K45" s="131"/>
      <c r="L45" s="131"/>
      <c r="M45" s="39"/>
      <c r="N45" s="132"/>
      <c r="O45" s="132"/>
      <c r="P45" s="132"/>
      <c r="Q45" s="132"/>
      <c r="R45" s="132"/>
      <c r="S45" s="132"/>
      <c r="T45" s="132"/>
      <c r="U45" s="132"/>
    </row>
    <row r="46" spans="1:21" x14ac:dyDescent="0.2">
      <c r="A46" s="133" t="s">
        <v>153</v>
      </c>
      <c r="B46" s="133"/>
      <c r="C46" s="40">
        <f>SUMIF(C35:C44,"=x",$K35:$K44)</f>
        <v>0</v>
      </c>
      <c r="D46" s="41">
        <f>SUMIF(D35:D44,"=x",$K35:$K44)</f>
        <v>21</v>
      </c>
      <c r="E46" s="41">
        <f>SUMIF(E35:E44,"=x",$K35:$K44)</f>
        <v>19</v>
      </c>
      <c r="F46" s="41">
        <f>SUMIF(F35:F44,"=x",$K35:$K44)</f>
        <v>0</v>
      </c>
      <c r="G46" s="134">
        <f>SUM(C46:F46)</f>
        <v>40</v>
      </c>
      <c r="H46" s="134"/>
      <c r="I46" s="134"/>
      <c r="J46" s="134"/>
      <c r="K46" s="134"/>
      <c r="L46" s="134"/>
      <c r="M46" s="42"/>
      <c r="N46" s="132"/>
      <c r="O46" s="132"/>
      <c r="P46" s="132"/>
      <c r="Q46" s="132"/>
      <c r="R46" s="132"/>
      <c r="S46" s="132"/>
      <c r="T46" s="132"/>
      <c r="U46" s="132"/>
    </row>
    <row r="47" spans="1:21" ht="12.75" customHeight="1" x14ac:dyDescent="0.2">
      <c r="A47" s="150" t="s">
        <v>154</v>
      </c>
      <c r="B47" s="150"/>
      <c r="C47" s="59">
        <f t="array" ref="C47">SUMPRODUCT(--(C35:C44="x"),--($L35:$L44="K(5)"))</f>
        <v>0</v>
      </c>
      <c r="D47" s="44">
        <f t="array" ref="D47">SUMPRODUCT(--(D35:D44="x"),--($L35:$L44="K(5)"))</f>
        <v>2</v>
      </c>
      <c r="E47" s="49">
        <f t="array" ref="E47">SUMPRODUCT(--(E35:E44="x"),--($L35:$L44="K(5)"))</f>
        <v>1</v>
      </c>
      <c r="F47" s="44">
        <f t="array" ref="F47">SUMPRODUCT(--(F35:F44="x"),--($L35:$L44="K(5)"))</f>
        <v>0</v>
      </c>
      <c r="G47" s="151">
        <f>SUM(C47:F47)</f>
        <v>3</v>
      </c>
      <c r="H47" s="151"/>
      <c r="I47" s="151"/>
      <c r="J47" s="151"/>
      <c r="K47" s="151"/>
      <c r="L47" s="151"/>
      <c r="M47" s="45"/>
      <c r="N47" s="132"/>
      <c r="O47" s="132"/>
      <c r="P47" s="132"/>
      <c r="Q47" s="132"/>
      <c r="R47" s="132"/>
      <c r="S47" s="132"/>
      <c r="T47" s="132"/>
      <c r="U47" s="132"/>
    </row>
    <row r="48" spans="1:21" x14ac:dyDescent="0.2">
      <c r="A48" s="84" t="s">
        <v>163</v>
      </c>
      <c r="B48" s="85"/>
      <c r="C48" s="86"/>
      <c r="D48" s="87"/>
      <c r="E48" s="87"/>
      <c r="F48" s="87"/>
      <c r="G48" s="88"/>
      <c r="H48" s="89"/>
      <c r="I48" s="89"/>
      <c r="J48" s="89"/>
      <c r="K48" s="89"/>
      <c r="L48" s="90"/>
      <c r="M48" s="90"/>
      <c r="N48" s="91"/>
      <c r="O48" s="85"/>
      <c r="P48" s="85"/>
      <c r="Q48" s="92"/>
      <c r="R48" s="93"/>
      <c r="S48" s="94"/>
      <c r="T48" s="94"/>
      <c r="U48" s="95"/>
    </row>
    <row r="49" spans="1:21" ht="15" x14ac:dyDescent="0.2">
      <c r="A49" s="13" t="s">
        <v>57</v>
      </c>
      <c r="B49" s="14" t="s">
        <v>58</v>
      </c>
      <c r="C49" s="15"/>
      <c r="D49" s="16"/>
      <c r="E49" s="16" t="s">
        <v>148</v>
      </c>
      <c r="F49" s="16"/>
      <c r="G49" s="17"/>
      <c r="H49" s="18">
        <v>1</v>
      </c>
      <c r="I49" s="18"/>
      <c r="J49" s="19"/>
      <c r="K49" s="20">
        <v>6</v>
      </c>
      <c r="L49" s="20" t="s">
        <v>150</v>
      </c>
      <c r="M49" s="21"/>
      <c r="N49" s="22"/>
      <c r="O49" s="29"/>
      <c r="P49" s="30"/>
      <c r="Q49" s="25"/>
      <c r="R49" s="26"/>
      <c r="S49" s="27"/>
      <c r="T49" s="27"/>
      <c r="U49" s="46" t="s">
        <v>12</v>
      </c>
    </row>
    <row r="50" spans="1:21" ht="12.75" customHeight="1" x14ac:dyDescent="0.2">
      <c r="A50" s="13" t="s">
        <v>59</v>
      </c>
      <c r="B50" s="14" t="s">
        <v>60</v>
      </c>
      <c r="C50" s="15"/>
      <c r="D50" s="16"/>
      <c r="E50" s="16"/>
      <c r="F50" s="16" t="s">
        <v>148</v>
      </c>
      <c r="G50" s="17"/>
      <c r="H50" s="18">
        <v>1</v>
      </c>
      <c r="I50" s="18"/>
      <c r="J50" s="19"/>
      <c r="K50" s="20">
        <v>14</v>
      </c>
      <c r="L50" s="20" t="s">
        <v>150</v>
      </c>
      <c r="M50" s="79" t="s">
        <v>8</v>
      </c>
      <c r="N50" s="96" t="s">
        <v>57</v>
      </c>
      <c r="O50" s="32" t="s">
        <v>58</v>
      </c>
      <c r="P50" s="33"/>
      <c r="Q50" s="25"/>
      <c r="R50" s="26"/>
      <c r="S50" s="27"/>
      <c r="T50" s="27"/>
      <c r="U50" s="46" t="s">
        <v>12</v>
      </c>
    </row>
    <row r="51" spans="1:21" x14ac:dyDescent="0.2">
      <c r="A51" s="130" t="s">
        <v>152</v>
      </c>
      <c r="B51" s="130"/>
      <c r="C51" s="38">
        <f>SUMIF(C49:C50,"=x",$G49:$G50)+SUMIF(C49:C50,"=x",$H49:$H50)+SUMIF(C49:C50,"=x",$I49:$I50)</f>
        <v>0</v>
      </c>
      <c r="D51" s="38">
        <f>SUMIF(D49:D50,"=x",$G49:$G50)+SUMIF(D49:D50,"=x",$H49:$H50)+SUMIF(D49:D50,"=x",$I49:$I50)</f>
        <v>0</v>
      </c>
      <c r="E51" s="38">
        <f>SUMIF(E49:E50,"=x",$G49:$G50)+SUMIF(E49:E50,"=x",$H49:$H50)+SUMIF(E49:E50,"=x",$I49:$I50)</f>
        <v>1</v>
      </c>
      <c r="F51" s="38">
        <f>SUMIF(F49:F50,"=x",$G49:$G50)+SUMIF(F49:F50,"=x",$H49:$H50)+SUMIF(F49:F50,"=x",$I49:$I50)</f>
        <v>1</v>
      </c>
      <c r="G51" s="131">
        <f>SUM(C51:F51)</f>
        <v>2</v>
      </c>
      <c r="H51" s="131"/>
      <c r="I51" s="131"/>
      <c r="J51" s="131"/>
      <c r="K51" s="131"/>
      <c r="L51" s="131"/>
      <c r="M51" s="39"/>
      <c r="N51" s="132"/>
      <c r="O51" s="132"/>
      <c r="P51" s="132"/>
      <c r="Q51" s="132"/>
      <c r="R51" s="132"/>
      <c r="S51" s="132"/>
      <c r="T51" s="132"/>
      <c r="U51" s="132"/>
    </row>
    <row r="52" spans="1:21" x14ac:dyDescent="0.2">
      <c r="A52" s="133" t="s">
        <v>153</v>
      </c>
      <c r="B52" s="133"/>
      <c r="C52" s="40">
        <f>SUMIF(C46:C50,"=x",$K46:$K50)</f>
        <v>0</v>
      </c>
      <c r="D52" s="41">
        <f>SUMIF(D46:D50,"=x",$K46:$K50)</f>
        <v>0</v>
      </c>
      <c r="E52" s="41">
        <f>SUMIF(E49:E50,"=x",$K49:$K50)</f>
        <v>6</v>
      </c>
      <c r="F52" s="41">
        <f>SUMIF(F49:F50,"=x",$K49:$K50)</f>
        <v>14</v>
      </c>
      <c r="G52" s="134">
        <f>SUM(C52:F52)</f>
        <v>20</v>
      </c>
      <c r="H52" s="134"/>
      <c r="I52" s="134"/>
      <c r="J52" s="134"/>
      <c r="K52" s="134"/>
      <c r="L52" s="134"/>
      <c r="M52" s="42"/>
      <c r="N52" s="132"/>
      <c r="O52" s="132"/>
      <c r="P52" s="132"/>
      <c r="Q52" s="132"/>
      <c r="R52" s="132"/>
      <c r="S52" s="132"/>
      <c r="T52" s="132"/>
      <c r="U52" s="132"/>
    </row>
    <row r="53" spans="1:21" x14ac:dyDescent="0.2">
      <c r="A53" s="150" t="s">
        <v>154</v>
      </c>
      <c r="B53" s="150"/>
      <c r="C53" s="59">
        <f>SUMPRODUCT(--(C48:C50="x"),--($L48:$L50="K"))</f>
        <v>0</v>
      </c>
      <c r="D53" s="44">
        <f>SUMPRODUCT(--(D48:D50="x"),--($L48:$L50="K"))</f>
        <v>0</v>
      </c>
      <c r="E53" s="44">
        <f>SUMPRODUCT(--(E48:E50="x"),--($L48:$L50="K"))</f>
        <v>0</v>
      </c>
      <c r="F53" s="49">
        <f>SUMPRODUCT(--(F48:F50="x"),--($L48:$L50="K"))</f>
        <v>0</v>
      </c>
      <c r="G53" s="151">
        <f>SUM(C53:F53)</f>
        <v>0</v>
      </c>
      <c r="H53" s="151"/>
      <c r="I53" s="151"/>
      <c r="J53" s="151"/>
      <c r="K53" s="151"/>
      <c r="L53" s="151"/>
      <c r="M53" s="45"/>
      <c r="N53" s="132"/>
      <c r="O53" s="132"/>
      <c r="P53" s="132"/>
      <c r="Q53" s="132"/>
      <c r="R53" s="132"/>
      <c r="S53" s="132"/>
      <c r="T53" s="132"/>
      <c r="U53" s="132"/>
    </row>
    <row r="54" spans="1:21" x14ac:dyDescent="0.2">
      <c r="A54" s="156" t="s">
        <v>164</v>
      </c>
      <c r="B54" s="156"/>
      <c r="C54" s="157"/>
      <c r="D54" s="157"/>
      <c r="E54" s="157"/>
      <c r="F54" s="157"/>
      <c r="G54" s="158"/>
      <c r="H54" s="158"/>
      <c r="I54" s="158"/>
      <c r="J54" s="158"/>
      <c r="K54" s="158"/>
      <c r="L54" s="158"/>
      <c r="M54" s="97"/>
      <c r="N54" s="158"/>
      <c r="O54" s="158"/>
      <c r="P54" s="158"/>
      <c r="Q54" s="158"/>
      <c r="R54" s="158"/>
      <c r="S54" s="158"/>
      <c r="T54" s="158"/>
      <c r="U54" s="158"/>
    </row>
    <row r="55" spans="1:21" x14ac:dyDescent="0.2">
      <c r="A55" s="130" t="s">
        <v>152</v>
      </c>
      <c r="B55" s="159"/>
      <c r="C55" s="38">
        <f t="shared" ref="C55:F56" si="0">C11+C23+C45+C51</f>
        <v>20</v>
      </c>
      <c r="D55" s="38">
        <f t="shared" si="0"/>
        <v>20</v>
      </c>
      <c r="E55" s="38">
        <f t="shared" si="0"/>
        <v>12</v>
      </c>
      <c r="F55" s="98">
        <f t="shared" si="0"/>
        <v>1</v>
      </c>
      <c r="G55" s="131">
        <f>SUM(C55:F55)+G29</f>
        <v>53</v>
      </c>
      <c r="H55" s="131"/>
      <c r="I55" s="131"/>
      <c r="J55" s="131"/>
      <c r="K55" s="131"/>
      <c r="L55" s="131"/>
      <c r="M55" s="39"/>
      <c r="N55" s="132"/>
      <c r="O55" s="132"/>
      <c r="P55" s="132"/>
      <c r="Q55" s="132"/>
      <c r="R55" s="132"/>
      <c r="S55" s="132"/>
      <c r="T55" s="132"/>
      <c r="U55" s="132"/>
    </row>
    <row r="56" spans="1:21" x14ac:dyDescent="0.2">
      <c r="A56" s="133" t="s">
        <v>153</v>
      </c>
      <c r="B56" s="155"/>
      <c r="C56" s="41">
        <f t="shared" si="0"/>
        <v>30</v>
      </c>
      <c r="D56" s="41">
        <f t="shared" si="0"/>
        <v>30</v>
      </c>
      <c r="E56" s="41">
        <f t="shared" si="0"/>
        <v>28</v>
      </c>
      <c r="F56" s="99">
        <f t="shared" si="0"/>
        <v>14</v>
      </c>
      <c r="G56" s="134">
        <f>SUM(C56:F56)+G30</f>
        <v>120</v>
      </c>
      <c r="H56" s="134"/>
      <c r="I56" s="134"/>
      <c r="J56" s="134"/>
      <c r="K56" s="134"/>
      <c r="L56" s="134"/>
      <c r="M56" s="42"/>
      <c r="N56" s="132"/>
      <c r="O56" s="132"/>
      <c r="P56" s="132"/>
      <c r="Q56" s="132"/>
      <c r="R56" s="132"/>
      <c r="S56" s="132"/>
      <c r="T56" s="132"/>
      <c r="U56" s="132"/>
    </row>
    <row r="57" spans="1:21" ht="12.75" customHeight="1" x14ac:dyDescent="0.2">
      <c r="A57" s="150" t="s">
        <v>154</v>
      </c>
      <c r="B57" s="150"/>
      <c r="C57" s="43">
        <f>SUMIF($A4:$A56,$A57,C4:C56)</f>
        <v>4</v>
      </c>
      <c r="D57" s="44">
        <f>SUMIF($A4:$A56,$A57,D4:D56)</f>
        <v>5</v>
      </c>
      <c r="E57" s="44">
        <f>SUMIF($A4:$A56,$A57,E4:E56)</f>
        <v>2</v>
      </c>
      <c r="F57" s="44">
        <f>SUMIF($A4:$A56,$A57,F4:F56)</f>
        <v>0</v>
      </c>
      <c r="G57" s="151">
        <f>SUM(C57:F57)</f>
        <v>11</v>
      </c>
      <c r="H57" s="151"/>
      <c r="I57" s="151"/>
      <c r="J57" s="151"/>
      <c r="K57" s="151"/>
      <c r="L57" s="151"/>
      <c r="M57" s="45"/>
      <c r="N57" s="132"/>
      <c r="O57" s="132"/>
      <c r="P57" s="132"/>
      <c r="Q57" s="132"/>
      <c r="R57" s="132"/>
      <c r="S57" s="132"/>
      <c r="T57" s="132"/>
      <c r="U57" s="132"/>
    </row>
    <row r="58" spans="1:21" ht="20.25" customHeight="1" x14ac:dyDescent="0.2">
      <c r="A58" s="100" t="s">
        <v>165</v>
      </c>
      <c r="B58" s="101"/>
      <c r="C58" s="101"/>
      <c r="D58" s="101"/>
      <c r="E58" s="101"/>
      <c r="F58" s="101"/>
      <c r="G58" s="63"/>
      <c r="H58" s="62"/>
      <c r="I58" s="62"/>
      <c r="J58" s="62"/>
      <c r="K58" s="62"/>
      <c r="L58" s="64"/>
      <c r="M58" s="62"/>
      <c r="N58" s="65"/>
      <c r="O58" s="66"/>
      <c r="P58" s="66"/>
      <c r="Q58" s="66"/>
      <c r="R58" s="66"/>
      <c r="S58" s="67"/>
      <c r="T58" s="67"/>
      <c r="U58" s="68"/>
    </row>
    <row r="59" spans="1:21" x14ac:dyDescent="0.2">
      <c r="A59" s="69" t="s">
        <v>166</v>
      </c>
      <c r="B59" s="70"/>
      <c r="C59" s="71"/>
      <c r="D59" s="72"/>
      <c r="E59" s="72"/>
      <c r="F59" s="72"/>
      <c r="G59" s="71"/>
      <c r="H59" s="73"/>
      <c r="I59" s="73"/>
      <c r="J59" s="73"/>
      <c r="K59" s="73"/>
      <c r="L59" s="74"/>
      <c r="M59" s="73"/>
      <c r="N59" s="75"/>
      <c r="O59" s="76"/>
      <c r="P59" s="76"/>
      <c r="Q59" s="76"/>
      <c r="R59" s="76"/>
      <c r="S59" s="77"/>
      <c r="T59" s="77"/>
      <c r="U59" s="78"/>
    </row>
    <row r="60" spans="1:21" x14ac:dyDescent="0.2">
      <c r="A60" s="143" t="s">
        <v>167</v>
      </c>
      <c r="B60" s="143"/>
      <c r="C60" s="144"/>
      <c r="D60" s="144"/>
      <c r="E60" s="144"/>
      <c r="F60" s="144"/>
      <c r="G60" s="145"/>
      <c r="H60" s="145"/>
      <c r="I60" s="145"/>
      <c r="J60" s="145"/>
      <c r="K60" s="145"/>
      <c r="L60" s="145"/>
      <c r="M60" s="11"/>
      <c r="N60" s="145"/>
      <c r="O60" s="145"/>
      <c r="P60" s="145"/>
      <c r="Q60" s="145"/>
      <c r="R60" s="145"/>
      <c r="S60" s="145"/>
      <c r="T60" s="145"/>
      <c r="U60" s="145"/>
    </row>
    <row r="61" spans="1:21" ht="12.75" customHeight="1" x14ac:dyDescent="0.2">
      <c r="A61" s="108" t="s">
        <v>125</v>
      </c>
      <c r="B61" s="14" t="s">
        <v>61</v>
      </c>
      <c r="C61" s="17"/>
      <c r="D61" s="18"/>
      <c r="E61" s="18" t="s">
        <v>148</v>
      </c>
      <c r="F61" s="18"/>
      <c r="G61" s="17"/>
      <c r="H61" s="18">
        <v>4</v>
      </c>
      <c r="I61" s="18"/>
      <c r="J61" s="19"/>
      <c r="K61" s="20">
        <v>8</v>
      </c>
      <c r="L61" s="20" t="s">
        <v>150</v>
      </c>
      <c r="M61" s="21"/>
      <c r="N61" s="119"/>
      <c r="O61" s="23"/>
      <c r="P61" s="24"/>
      <c r="Q61" s="25"/>
      <c r="R61" s="26"/>
      <c r="S61" s="27"/>
      <c r="T61" s="27"/>
      <c r="U61" s="102" t="s">
        <v>15</v>
      </c>
    </row>
    <row r="62" spans="1:21" ht="15" x14ac:dyDescent="0.2">
      <c r="A62" s="108" t="s">
        <v>62</v>
      </c>
      <c r="B62" s="14" t="s">
        <v>63</v>
      </c>
      <c r="C62" s="17" t="s">
        <v>148</v>
      </c>
      <c r="D62" s="18"/>
      <c r="E62" s="18"/>
      <c r="F62" s="18"/>
      <c r="G62" s="17">
        <v>2</v>
      </c>
      <c r="H62" s="18"/>
      <c r="I62" s="18"/>
      <c r="J62" s="19"/>
      <c r="K62" s="20">
        <v>3</v>
      </c>
      <c r="L62" s="20" t="s">
        <v>149</v>
      </c>
      <c r="M62" s="21"/>
      <c r="N62" s="119"/>
      <c r="O62" s="29"/>
      <c r="P62" s="30"/>
      <c r="Q62" s="25"/>
      <c r="R62" s="26"/>
      <c r="S62" s="27"/>
      <c r="T62" s="27"/>
      <c r="U62" s="102" t="s">
        <v>64</v>
      </c>
    </row>
    <row r="63" spans="1:21" ht="15" x14ac:dyDescent="0.2">
      <c r="A63" s="108" t="s">
        <v>65</v>
      </c>
      <c r="B63" s="14" t="s">
        <v>66</v>
      </c>
      <c r="C63" s="17"/>
      <c r="D63" s="18" t="s">
        <v>148</v>
      </c>
      <c r="E63" s="18"/>
      <c r="F63" s="18"/>
      <c r="G63" s="17">
        <v>2</v>
      </c>
      <c r="H63" s="18"/>
      <c r="I63" s="18"/>
      <c r="J63" s="19"/>
      <c r="K63" s="20">
        <v>2</v>
      </c>
      <c r="L63" s="20" t="s">
        <v>149</v>
      </c>
      <c r="M63" s="21"/>
      <c r="N63" s="119"/>
      <c r="O63" s="26"/>
      <c r="P63" s="25"/>
      <c r="Q63" s="25"/>
      <c r="R63" s="26"/>
      <c r="S63" s="27"/>
      <c r="T63" s="27"/>
      <c r="U63" s="102" t="s">
        <v>64</v>
      </c>
    </row>
    <row r="64" spans="1:21" ht="15" x14ac:dyDescent="0.2">
      <c r="A64" s="108" t="s">
        <v>67</v>
      </c>
      <c r="B64" s="14" t="s">
        <v>68</v>
      </c>
      <c r="C64" s="17"/>
      <c r="D64" s="18" t="s">
        <v>148</v>
      </c>
      <c r="E64" s="18"/>
      <c r="F64" s="18"/>
      <c r="G64" s="17">
        <v>3</v>
      </c>
      <c r="H64" s="18"/>
      <c r="I64" s="18"/>
      <c r="J64" s="19"/>
      <c r="K64" s="20">
        <v>3</v>
      </c>
      <c r="L64" s="20" t="s">
        <v>149</v>
      </c>
      <c r="M64" s="79" t="s">
        <v>8</v>
      </c>
      <c r="N64" s="96" t="s">
        <v>69</v>
      </c>
      <c r="O64" s="32" t="s">
        <v>68</v>
      </c>
      <c r="P64" s="33"/>
      <c r="Q64" s="80"/>
      <c r="R64" s="32"/>
      <c r="S64" s="27"/>
      <c r="T64" s="27"/>
      <c r="U64" s="102" t="s">
        <v>15</v>
      </c>
    </row>
    <row r="65" spans="1:21" ht="15" x14ac:dyDescent="0.2">
      <c r="A65" s="108" t="s">
        <v>69</v>
      </c>
      <c r="B65" s="14" t="s">
        <v>68</v>
      </c>
      <c r="C65" s="17"/>
      <c r="D65" s="18" t="s">
        <v>148</v>
      </c>
      <c r="E65" s="18"/>
      <c r="F65" s="18"/>
      <c r="G65" s="17"/>
      <c r="H65" s="18">
        <v>1</v>
      </c>
      <c r="I65" s="18"/>
      <c r="J65" s="19"/>
      <c r="K65" s="20">
        <v>2</v>
      </c>
      <c r="L65" s="20" t="s">
        <v>150</v>
      </c>
      <c r="M65" s="20" t="s">
        <v>151</v>
      </c>
      <c r="N65" s="82" t="s">
        <v>1</v>
      </c>
      <c r="O65" s="35" t="s">
        <v>2</v>
      </c>
      <c r="P65" s="36"/>
      <c r="Q65" s="25"/>
      <c r="R65" s="26"/>
      <c r="S65" s="27"/>
      <c r="T65" s="27"/>
      <c r="U65" s="102" t="s">
        <v>15</v>
      </c>
    </row>
    <row r="66" spans="1:21" ht="15" x14ac:dyDescent="0.2">
      <c r="A66" s="108" t="s">
        <v>126</v>
      </c>
      <c r="B66" s="14" t="s">
        <v>70</v>
      </c>
      <c r="C66" s="17"/>
      <c r="D66" s="18" t="s">
        <v>148</v>
      </c>
      <c r="E66" s="18"/>
      <c r="F66" s="18"/>
      <c r="G66" s="17">
        <v>2</v>
      </c>
      <c r="H66" s="18"/>
      <c r="I66" s="18"/>
      <c r="J66" s="19"/>
      <c r="K66" s="20">
        <v>2</v>
      </c>
      <c r="L66" s="20" t="s">
        <v>150</v>
      </c>
      <c r="M66" s="21"/>
      <c r="N66" s="119"/>
      <c r="O66" s="35"/>
      <c r="P66" s="36"/>
      <c r="Q66" s="25"/>
      <c r="R66" s="26"/>
      <c r="S66" s="27"/>
      <c r="T66" s="27"/>
      <c r="U66" s="102" t="s">
        <v>3</v>
      </c>
    </row>
    <row r="67" spans="1:21" ht="15" x14ac:dyDescent="0.2">
      <c r="A67" s="108" t="s">
        <v>71</v>
      </c>
      <c r="B67" s="14" t="s">
        <v>72</v>
      </c>
      <c r="C67" s="17"/>
      <c r="D67" s="18"/>
      <c r="E67" s="18" t="s">
        <v>148</v>
      </c>
      <c r="F67" s="18"/>
      <c r="G67" s="17">
        <v>2</v>
      </c>
      <c r="H67" s="18"/>
      <c r="I67" s="18"/>
      <c r="J67" s="19"/>
      <c r="K67" s="20">
        <v>2</v>
      </c>
      <c r="L67" s="20" t="s">
        <v>149</v>
      </c>
      <c r="M67" s="20" t="s">
        <v>151</v>
      </c>
      <c r="N67" s="82" t="s">
        <v>67</v>
      </c>
      <c r="O67" s="35" t="s">
        <v>68</v>
      </c>
      <c r="P67" s="103" t="s">
        <v>151</v>
      </c>
      <c r="Q67" s="120" t="s">
        <v>127</v>
      </c>
      <c r="R67" s="26" t="s">
        <v>73</v>
      </c>
      <c r="S67" s="27"/>
      <c r="T67" s="27"/>
      <c r="U67" s="102" t="s">
        <v>15</v>
      </c>
    </row>
    <row r="68" spans="1:21" ht="15" x14ac:dyDescent="0.2">
      <c r="A68" s="108" t="s">
        <v>127</v>
      </c>
      <c r="B68" s="14" t="s">
        <v>73</v>
      </c>
      <c r="C68" s="17"/>
      <c r="D68" s="18" t="s">
        <v>148</v>
      </c>
      <c r="E68" s="18"/>
      <c r="F68" s="18"/>
      <c r="G68" s="17">
        <v>3</v>
      </c>
      <c r="H68" s="18"/>
      <c r="I68" s="18"/>
      <c r="J68" s="19"/>
      <c r="K68" s="20">
        <v>3</v>
      </c>
      <c r="L68" s="20" t="s">
        <v>150</v>
      </c>
      <c r="M68" s="21"/>
      <c r="N68" s="119"/>
      <c r="O68" s="23"/>
      <c r="P68" s="24"/>
      <c r="Q68" s="25"/>
      <c r="R68" s="104"/>
      <c r="S68" s="27"/>
      <c r="T68" s="27"/>
      <c r="U68" s="102" t="s">
        <v>191</v>
      </c>
    </row>
    <row r="69" spans="1:21" ht="15" x14ac:dyDescent="0.2">
      <c r="A69" s="108" t="s">
        <v>74</v>
      </c>
      <c r="B69" s="14" t="s">
        <v>73</v>
      </c>
      <c r="C69" s="17"/>
      <c r="D69" s="18" t="s">
        <v>148</v>
      </c>
      <c r="E69" s="18"/>
      <c r="F69" s="18"/>
      <c r="G69" s="17"/>
      <c r="H69" s="18">
        <v>1</v>
      </c>
      <c r="I69" s="18"/>
      <c r="J69" s="19"/>
      <c r="K69" s="20">
        <v>1</v>
      </c>
      <c r="L69" s="20" t="s">
        <v>150</v>
      </c>
      <c r="M69" s="21"/>
      <c r="N69" s="119"/>
      <c r="O69" s="23"/>
      <c r="P69" s="24"/>
      <c r="Q69" s="25"/>
      <c r="R69" s="104"/>
      <c r="S69" s="27"/>
      <c r="T69" s="27"/>
      <c r="U69" s="102" t="s">
        <v>191</v>
      </c>
    </row>
    <row r="70" spans="1:21" ht="15" x14ac:dyDescent="0.2">
      <c r="A70" s="108" t="s">
        <v>75</v>
      </c>
      <c r="B70" s="14" t="s">
        <v>76</v>
      </c>
      <c r="C70" s="17"/>
      <c r="D70" s="18"/>
      <c r="E70" s="18" t="s">
        <v>148</v>
      </c>
      <c r="F70" s="18"/>
      <c r="G70" s="17">
        <v>2</v>
      </c>
      <c r="H70" s="18"/>
      <c r="I70" s="18"/>
      <c r="J70" s="19"/>
      <c r="K70" s="20">
        <v>2</v>
      </c>
      <c r="L70" s="20" t="s">
        <v>149</v>
      </c>
      <c r="M70" s="21"/>
      <c r="N70" s="119"/>
      <c r="O70" s="29"/>
      <c r="P70" s="30"/>
      <c r="Q70" s="25"/>
      <c r="R70" s="26"/>
      <c r="S70" s="27"/>
      <c r="T70" s="27"/>
      <c r="U70" s="105" t="s">
        <v>3</v>
      </c>
    </row>
    <row r="71" spans="1:21" ht="15" x14ac:dyDescent="0.2">
      <c r="A71" s="126" t="s">
        <v>170</v>
      </c>
      <c r="B71" s="127" t="s">
        <v>77</v>
      </c>
      <c r="C71" s="17"/>
      <c r="D71" s="18"/>
      <c r="E71" s="18" t="s">
        <v>148</v>
      </c>
      <c r="F71" s="18"/>
      <c r="G71" s="17">
        <v>2</v>
      </c>
      <c r="H71" s="18"/>
      <c r="I71" s="18"/>
      <c r="J71" s="19"/>
      <c r="K71" s="20">
        <v>2</v>
      </c>
      <c r="L71" s="20" t="s">
        <v>149</v>
      </c>
      <c r="M71" s="21"/>
      <c r="N71" s="119"/>
      <c r="O71" s="29"/>
      <c r="P71" s="30"/>
      <c r="Q71" s="25"/>
      <c r="R71" s="26"/>
      <c r="S71" s="27"/>
      <c r="T71" s="27"/>
      <c r="U71" s="105" t="s">
        <v>78</v>
      </c>
    </row>
    <row r="72" spans="1:21" ht="15" x14ac:dyDescent="0.2">
      <c r="A72" s="108" t="s">
        <v>79</v>
      </c>
      <c r="B72" s="14" t="s">
        <v>80</v>
      </c>
      <c r="C72" s="17"/>
      <c r="D72" s="18" t="s">
        <v>148</v>
      </c>
      <c r="E72" s="18"/>
      <c r="F72" s="18"/>
      <c r="G72" s="17"/>
      <c r="H72" s="18">
        <v>2</v>
      </c>
      <c r="I72" s="18"/>
      <c r="J72" s="19"/>
      <c r="K72" s="20">
        <v>3</v>
      </c>
      <c r="L72" s="20" t="s">
        <v>150</v>
      </c>
      <c r="M72" s="21"/>
      <c r="N72" s="119"/>
      <c r="O72" s="29"/>
      <c r="P72" s="30"/>
      <c r="Q72" s="25"/>
      <c r="R72" s="26"/>
      <c r="S72" s="27"/>
      <c r="T72" s="27"/>
      <c r="U72" s="102" t="s">
        <v>81</v>
      </c>
    </row>
    <row r="73" spans="1:21" ht="15" x14ac:dyDescent="0.2">
      <c r="A73" s="108" t="s">
        <v>128</v>
      </c>
      <c r="B73" s="14" t="s">
        <v>82</v>
      </c>
      <c r="C73" s="17"/>
      <c r="D73" s="18" t="s">
        <v>148</v>
      </c>
      <c r="E73" s="18"/>
      <c r="F73" s="18"/>
      <c r="G73" s="17"/>
      <c r="H73" s="18">
        <v>1</v>
      </c>
      <c r="I73" s="18"/>
      <c r="J73" s="19"/>
      <c r="K73" s="20">
        <v>2</v>
      </c>
      <c r="L73" s="20" t="s">
        <v>150</v>
      </c>
      <c r="M73" s="21"/>
      <c r="N73" s="119"/>
      <c r="O73" s="29"/>
      <c r="P73" s="30"/>
      <c r="Q73" s="25"/>
      <c r="R73" s="26"/>
      <c r="S73" s="27"/>
      <c r="T73" s="27"/>
      <c r="U73" s="102" t="s">
        <v>31</v>
      </c>
    </row>
    <row r="74" spans="1:21" ht="15" x14ac:dyDescent="0.2">
      <c r="A74" s="108" t="s">
        <v>129</v>
      </c>
      <c r="B74" s="14" t="s">
        <v>83</v>
      </c>
      <c r="C74" s="17"/>
      <c r="D74" s="18"/>
      <c r="E74" s="18" t="s">
        <v>148</v>
      </c>
      <c r="F74" s="18"/>
      <c r="G74" s="17"/>
      <c r="H74" s="18">
        <v>1</v>
      </c>
      <c r="I74" s="18"/>
      <c r="J74" s="19"/>
      <c r="K74" s="20">
        <v>5</v>
      </c>
      <c r="L74" s="20" t="s">
        <v>150</v>
      </c>
      <c r="M74" s="20" t="s">
        <v>151</v>
      </c>
      <c r="N74" s="120" t="s">
        <v>128</v>
      </c>
      <c r="O74" s="29" t="s">
        <v>82</v>
      </c>
      <c r="P74" s="30"/>
      <c r="Q74" s="25"/>
      <c r="R74" s="26"/>
      <c r="S74" s="27"/>
      <c r="T74" s="27"/>
      <c r="U74" s="102" t="s">
        <v>31</v>
      </c>
    </row>
    <row r="75" spans="1:21" x14ac:dyDescent="0.2">
      <c r="A75" s="130" t="s">
        <v>152</v>
      </c>
      <c r="B75" s="130"/>
      <c r="C75" s="37">
        <f>SUMIF(C61:C74,"=x",$G61:$G74)+SUMIF(C61:C74,"=x",$H61:$H74)+SUMIF(C61:C74,"=x",$I61:$I74)</f>
        <v>2</v>
      </c>
      <c r="D75" s="38">
        <f>SUMIF(D61:D74,"=x",$G61:$G74)+SUMIF(D61:D74,"=x",$H61:$H74)+SUMIF(D61:D74,"=x",$I61:$I74)</f>
        <v>15</v>
      </c>
      <c r="E75" s="38">
        <f>SUMIF(E61:E74,"=x",$G61:$G74)+SUMIF(E61:E74,"=x",$H61:$H74)+SUMIF(E61:E74,"=x",$I61:$I74)</f>
        <v>11</v>
      </c>
      <c r="F75" s="38">
        <f>SUMIF(F61:F74,"=x",$G61:$G74)+SUMIF(F61:F74,"=x",$H61:$H74)+SUMIF(F61:F74,"=x",$I61:$I74)</f>
        <v>0</v>
      </c>
      <c r="G75" s="131">
        <f>SUM(C75:F75)</f>
        <v>28</v>
      </c>
      <c r="H75" s="131"/>
      <c r="I75" s="131"/>
      <c r="J75" s="131"/>
      <c r="K75" s="131"/>
      <c r="L75" s="131"/>
      <c r="M75" s="39"/>
      <c r="N75" s="132"/>
      <c r="O75" s="132"/>
      <c r="P75" s="132"/>
      <c r="Q75" s="132"/>
      <c r="R75" s="132"/>
      <c r="S75" s="132"/>
      <c r="T75" s="132"/>
      <c r="U75" s="132"/>
    </row>
    <row r="76" spans="1:21" x14ac:dyDescent="0.2">
      <c r="A76" s="133" t="s">
        <v>153</v>
      </c>
      <c r="B76" s="133"/>
      <c r="C76" s="40">
        <f>SUMIF(C61:C74,"=x",$K61:$K74)</f>
        <v>3</v>
      </c>
      <c r="D76" s="41">
        <f>SUMIF(D61:D74,"=x",$K61:$K74)</f>
        <v>18</v>
      </c>
      <c r="E76" s="41">
        <f>SUMIF(E61:E74,"=x",$K61:$K74)</f>
        <v>19</v>
      </c>
      <c r="F76" s="41">
        <f>SUMIF(F61:F74,"=x",$K61:$K74)</f>
        <v>0</v>
      </c>
      <c r="G76" s="134">
        <f>SUM(C76:F76)</f>
        <v>40</v>
      </c>
      <c r="H76" s="134"/>
      <c r="I76" s="134"/>
      <c r="J76" s="134"/>
      <c r="K76" s="134"/>
      <c r="L76" s="134"/>
      <c r="M76" s="42"/>
      <c r="N76" s="132"/>
      <c r="O76" s="132"/>
      <c r="P76" s="132"/>
      <c r="Q76" s="132"/>
      <c r="R76" s="132"/>
      <c r="S76" s="132"/>
      <c r="T76" s="132"/>
      <c r="U76" s="132"/>
    </row>
    <row r="77" spans="1:21" x14ac:dyDescent="0.2">
      <c r="A77" s="150" t="s">
        <v>154</v>
      </c>
      <c r="B77" s="150"/>
      <c r="C77" s="59">
        <f t="array" ref="C77">SUMPRODUCT(--(C61:C74="x"),--($L61:$L74="K(5)"))</f>
        <v>1</v>
      </c>
      <c r="D77" s="44">
        <f t="array" ref="D77">SUMPRODUCT(--(D61:D74="x"),--($L61:$L74="K(5)"))</f>
        <v>2</v>
      </c>
      <c r="E77" s="49">
        <f t="array" ref="E77">SUMPRODUCT(--(E61:E74="x"),--($L61:$L74="K(5)"))</f>
        <v>3</v>
      </c>
      <c r="F77" s="44">
        <f t="array" ref="F77">SUMPRODUCT(--(F61:F74="x"),--($L61:$L74="K(5)"))</f>
        <v>0</v>
      </c>
      <c r="G77" s="151">
        <f>SUM(C77:F77)</f>
        <v>6</v>
      </c>
      <c r="H77" s="151"/>
      <c r="I77" s="151"/>
      <c r="J77" s="151"/>
      <c r="K77" s="151"/>
      <c r="L77" s="151"/>
      <c r="M77" s="45"/>
      <c r="N77" s="132"/>
      <c r="O77" s="132"/>
      <c r="P77" s="132"/>
      <c r="Q77" s="132"/>
      <c r="R77" s="132"/>
      <c r="S77" s="132"/>
      <c r="T77" s="132"/>
      <c r="U77" s="132"/>
    </row>
    <row r="78" spans="1:21" x14ac:dyDescent="0.2">
      <c r="A78" s="84" t="s">
        <v>168</v>
      </c>
      <c r="B78" s="85"/>
      <c r="C78" s="86"/>
      <c r="D78" s="87"/>
      <c r="E78" s="87"/>
      <c r="F78" s="87"/>
      <c r="G78" s="88"/>
      <c r="H78" s="89"/>
      <c r="I78" s="89"/>
      <c r="J78" s="89"/>
      <c r="K78" s="89"/>
      <c r="L78" s="90"/>
      <c r="M78" s="90"/>
      <c r="N78" s="91"/>
      <c r="O78" s="85"/>
      <c r="P78" s="85"/>
      <c r="Q78" s="92"/>
      <c r="R78" s="93"/>
      <c r="S78" s="94"/>
      <c r="T78" s="94"/>
      <c r="U78" s="95"/>
    </row>
    <row r="79" spans="1:21" ht="15" x14ac:dyDescent="0.2">
      <c r="A79" s="13" t="s">
        <v>84</v>
      </c>
      <c r="B79" s="14" t="s">
        <v>58</v>
      </c>
      <c r="C79" s="15"/>
      <c r="D79" s="16"/>
      <c r="E79" s="16" t="s">
        <v>148</v>
      </c>
      <c r="F79" s="16"/>
      <c r="G79" s="17"/>
      <c r="H79" s="18">
        <v>1</v>
      </c>
      <c r="I79" s="18"/>
      <c r="J79" s="19"/>
      <c r="K79" s="20">
        <v>6</v>
      </c>
      <c r="L79" s="20" t="s">
        <v>150</v>
      </c>
      <c r="M79" s="21"/>
      <c r="N79" s="22"/>
      <c r="O79" s="29"/>
      <c r="P79" s="30"/>
      <c r="Q79" s="25"/>
      <c r="R79" s="26"/>
      <c r="S79" s="27"/>
      <c r="T79" s="27"/>
      <c r="U79" s="46" t="s">
        <v>12</v>
      </c>
    </row>
    <row r="80" spans="1:21" ht="15" x14ac:dyDescent="0.2">
      <c r="A80" s="13" t="s">
        <v>85</v>
      </c>
      <c r="B80" s="14" t="s">
        <v>60</v>
      </c>
      <c r="C80" s="15"/>
      <c r="D80" s="16"/>
      <c r="E80" s="16"/>
      <c r="F80" s="16" t="s">
        <v>148</v>
      </c>
      <c r="G80" s="17"/>
      <c r="H80" s="18">
        <v>1</v>
      </c>
      <c r="I80" s="18"/>
      <c r="J80" s="19"/>
      <c r="K80" s="20">
        <v>14</v>
      </c>
      <c r="L80" s="20" t="s">
        <v>150</v>
      </c>
      <c r="M80" s="79" t="s">
        <v>8</v>
      </c>
      <c r="N80" s="96" t="s">
        <v>84</v>
      </c>
      <c r="O80" s="32" t="s">
        <v>58</v>
      </c>
      <c r="P80" s="33"/>
      <c r="Q80" s="25"/>
      <c r="R80" s="26"/>
      <c r="S80" s="27"/>
      <c r="T80" s="27"/>
      <c r="U80" s="46" t="s">
        <v>12</v>
      </c>
    </row>
    <row r="81" spans="1:21" x14ac:dyDescent="0.2">
      <c r="A81" s="130" t="s">
        <v>152</v>
      </c>
      <c r="B81" s="130"/>
      <c r="C81" s="38">
        <f>SUMIF(C79:C80,"=x",$G79:$G80)+SUMIF(C79:C80,"=x",$H79:$H80)+SUMIF(C79:C80,"=x",$I79:$I80)</f>
        <v>0</v>
      </c>
      <c r="D81" s="38">
        <f>SUMIF(D79:D80,"=x",$G79:$G80)+SUMIF(D79:D80,"=x",$H79:$H80)+SUMIF(D79:D80,"=x",$I79:$I80)</f>
        <v>0</v>
      </c>
      <c r="E81" s="38">
        <f>SUMIF(E79:E80,"=x",$G79:$G80)+SUMIF(E79:E80,"=x",$H79:$H80)+SUMIF(E79:E80,"=x",$I79:$I80)</f>
        <v>1</v>
      </c>
      <c r="F81" s="38">
        <f>SUMIF(F79:F80,"=x",$G79:$G80)+SUMIF(F79:F80,"=x",$H79:$H80)+SUMIF(F79:F80,"=x",$I79:$I80)</f>
        <v>1</v>
      </c>
      <c r="G81" s="131">
        <f>SUM(C81:F81)</f>
        <v>2</v>
      </c>
      <c r="H81" s="131"/>
      <c r="I81" s="131"/>
      <c r="J81" s="131"/>
      <c r="K81" s="131"/>
      <c r="L81" s="131"/>
      <c r="M81" s="39"/>
      <c r="N81" s="132"/>
      <c r="O81" s="132"/>
      <c r="P81" s="132"/>
      <c r="Q81" s="132"/>
      <c r="R81" s="132"/>
      <c r="S81" s="132"/>
      <c r="T81" s="132"/>
      <c r="U81" s="132"/>
    </row>
    <row r="82" spans="1:21" x14ac:dyDescent="0.2">
      <c r="A82" s="133" t="s">
        <v>153</v>
      </c>
      <c r="B82" s="133"/>
      <c r="C82" s="40">
        <f>SUMIF(C79:C80,"=x",$K79:$K80)</f>
        <v>0</v>
      </c>
      <c r="D82" s="41">
        <f>SUMIF(D79:D80,"=x",$K79:$K80)</f>
        <v>0</v>
      </c>
      <c r="E82" s="41">
        <f>SUMIF(E79:E80,"=x",$K79:$K80)</f>
        <v>6</v>
      </c>
      <c r="F82" s="41">
        <f>SUMIF(F79:F80,"=x",$K79:$K80)</f>
        <v>14</v>
      </c>
      <c r="G82" s="134">
        <f>SUM(C82:F82)</f>
        <v>20</v>
      </c>
      <c r="H82" s="134"/>
      <c r="I82" s="134"/>
      <c r="J82" s="134"/>
      <c r="K82" s="134"/>
      <c r="L82" s="134"/>
      <c r="M82" s="42"/>
      <c r="N82" s="132"/>
      <c r="O82" s="132"/>
      <c r="P82" s="132"/>
      <c r="Q82" s="132"/>
      <c r="R82" s="132"/>
      <c r="S82" s="132"/>
      <c r="T82" s="132"/>
      <c r="U82" s="132"/>
    </row>
    <row r="83" spans="1:21" x14ac:dyDescent="0.2">
      <c r="A83" s="150" t="s">
        <v>154</v>
      </c>
      <c r="B83" s="150"/>
      <c r="C83" s="59">
        <f t="array" ref="C83">SUMPRODUCT(--(C79:C80="x"),--($L79:$L80="K(5)"))</f>
        <v>0</v>
      </c>
      <c r="D83" s="44">
        <f t="array" ref="D83">SUMPRODUCT(--(D79:D80="x"),--($L79:$L80="K(5)"))</f>
        <v>0</v>
      </c>
      <c r="E83" s="44">
        <f t="array" ref="E83">SUMPRODUCT(--(E79:E80="x"),--($L79:$L80="K(5)"))</f>
        <v>0</v>
      </c>
      <c r="F83" s="49">
        <f t="array" ref="F83">SUMPRODUCT(--(F79:F80="x"),--($L79:$L80="K(5)"))</f>
        <v>0</v>
      </c>
      <c r="G83" s="151">
        <f>SUM(C83:F83)</f>
        <v>0</v>
      </c>
      <c r="H83" s="151"/>
      <c r="I83" s="151"/>
      <c r="J83" s="151"/>
      <c r="K83" s="151"/>
      <c r="L83" s="151"/>
      <c r="M83" s="45"/>
      <c r="N83" s="132"/>
      <c r="O83" s="132"/>
      <c r="P83" s="132"/>
      <c r="Q83" s="132"/>
      <c r="R83" s="132"/>
      <c r="S83" s="132"/>
      <c r="T83" s="132"/>
      <c r="U83" s="132"/>
    </row>
    <row r="84" spans="1:21" x14ac:dyDescent="0.2">
      <c r="A84" s="143" t="s">
        <v>164</v>
      </c>
      <c r="B84" s="143"/>
      <c r="C84" s="144"/>
      <c r="D84" s="144"/>
      <c r="E84" s="144"/>
      <c r="F84" s="144"/>
      <c r="G84" s="145"/>
      <c r="H84" s="145"/>
      <c r="I84" s="145"/>
      <c r="J84" s="145"/>
      <c r="K84" s="145"/>
      <c r="L84" s="145"/>
      <c r="M84" s="11"/>
      <c r="N84" s="145"/>
      <c r="O84" s="145"/>
      <c r="P84" s="145"/>
      <c r="Q84" s="145"/>
      <c r="R84" s="145"/>
      <c r="S84" s="145"/>
      <c r="T84" s="145"/>
      <c r="U84" s="145"/>
    </row>
    <row r="85" spans="1:21" x14ac:dyDescent="0.2">
      <c r="A85" s="130" t="s">
        <v>152</v>
      </c>
      <c r="B85" s="130"/>
      <c r="C85" s="106">
        <f t="shared" ref="C85:F87" si="1">C11+C23+C75+C81</f>
        <v>22</v>
      </c>
      <c r="D85" s="38">
        <f t="shared" si="1"/>
        <v>21</v>
      </c>
      <c r="E85" s="38">
        <f t="shared" si="1"/>
        <v>14</v>
      </c>
      <c r="F85" s="98">
        <f t="shared" si="1"/>
        <v>1</v>
      </c>
      <c r="G85" s="131">
        <f>SUM(C85:F85)+G29</f>
        <v>58</v>
      </c>
      <c r="H85" s="131"/>
      <c r="I85" s="131"/>
      <c r="J85" s="131"/>
      <c r="K85" s="131"/>
      <c r="L85" s="131"/>
      <c r="M85" s="39"/>
      <c r="N85" s="132"/>
      <c r="O85" s="132"/>
      <c r="P85" s="132"/>
      <c r="Q85" s="132"/>
      <c r="R85" s="132"/>
      <c r="S85" s="132"/>
      <c r="T85" s="132"/>
      <c r="U85" s="132"/>
    </row>
    <row r="86" spans="1:21" x14ac:dyDescent="0.2">
      <c r="A86" s="133" t="s">
        <v>153</v>
      </c>
      <c r="B86" s="133"/>
      <c r="C86" s="107">
        <f t="shared" si="1"/>
        <v>33</v>
      </c>
      <c r="D86" s="41">
        <f t="shared" si="1"/>
        <v>27</v>
      </c>
      <c r="E86" s="41">
        <f t="shared" si="1"/>
        <v>28</v>
      </c>
      <c r="F86" s="99">
        <f t="shared" si="1"/>
        <v>14</v>
      </c>
      <c r="G86" s="134">
        <f>SUM(C86:F86)+G30</f>
        <v>120</v>
      </c>
      <c r="H86" s="134"/>
      <c r="I86" s="134"/>
      <c r="J86" s="134"/>
      <c r="K86" s="134"/>
      <c r="L86" s="134"/>
      <c r="M86" s="42"/>
      <c r="N86" s="132"/>
      <c r="O86" s="132"/>
      <c r="P86" s="132"/>
      <c r="Q86" s="132"/>
      <c r="R86" s="132"/>
      <c r="S86" s="132"/>
      <c r="T86" s="132"/>
      <c r="U86" s="132"/>
    </row>
    <row r="87" spans="1:21" x14ac:dyDescent="0.2">
      <c r="A87" s="150" t="s">
        <v>154</v>
      </c>
      <c r="B87" s="150"/>
      <c r="C87" s="59">
        <f t="shared" si="1"/>
        <v>5</v>
      </c>
      <c r="D87" s="44">
        <f t="shared" si="1"/>
        <v>5</v>
      </c>
      <c r="E87" s="44">
        <f t="shared" si="1"/>
        <v>4</v>
      </c>
      <c r="F87" s="49">
        <f t="shared" si="1"/>
        <v>0</v>
      </c>
      <c r="G87" s="151">
        <f>SUM(C87:F87)</f>
        <v>14</v>
      </c>
      <c r="H87" s="151"/>
      <c r="I87" s="151"/>
      <c r="J87" s="151"/>
      <c r="K87" s="151"/>
      <c r="L87" s="151"/>
      <c r="M87" s="45"/>
      <c r="N87" s="132"/>
      <c r="O87" s="132"/>
      <c r="P87" s="132"/>
      <c r="Q87" s="132"/>
      <c r="R87" s="132"/>
      <c r="S87" s="132"/>
      <c r="T87" s="132"/>
      <c r="U87" s="132"/>
    </row>
    <row r="88" spans="1:21" x14ac:dyDescent="0.2">
      <c r="A88" s="143" t="s">
        <v>169</v>
      </c>
      <c r="B88" s="143"/>
      <c r="C88" s="144"/>
      <c r="D88" s="144"/>
      <c r="E88" s="144"/>
      <c r="F88" s="144"/>
      <c r="G88" s="123"/>
      <c r="H88" s="125"/>
      <c r="I88" s="125"/>
      <c r="J88" s="125"/>
      <c r="K88" s="125"/>
      <c r="L88" s="124"/>
      <c r="M88" s="11"/>
      <c r="N88" s="145"/>
      <c r="O88" s="145"/>
      <c r="P88" s="145"/>
      <c r="Q88" s="145"/>
      <c r="R88" s="145"/>
      <c r="S88" s="145"/>
      <c r="T88" s="145"/>
      <c r="U88" s="145"/>
    </row>
    <row r="89" spans="1:21" ht="15" x14ac:dyDescent="0.2">
      <c r="A89" s="46" t="s">
        <v>86</v>
      </c>
      <c r="B89" s="14" t="s">
        <v>87</v>
      </c>
      <c r="C89" s="17"/>
      <c r="D89" s="18" t="s">
        <v>0</v>
      </c>
      <c r="E89" s="18"/>
      <c r="F89" s="18"/>
      <c r="G89" s="17"/>
      <c r="H89" s="18">
        <v>2</v>
      </c>
      <c r="I89" s="18"/>
      <c r="J89" s="19"/>
      <c r="K89" s="20">
        <v>2</v>
      </c>
      <c r="L89" s="20" t="s">
        <v>150</v>
      </c>
      <c r="M89" s="21"/>
      <c r="N89" s="22"/>
      <c r="O89" s="23"/>
      <c r="P89" s="24"/>
      <c r="Q89" s="25"/>
      <c r="R89" s="26"/>
      <c r="S89" s="27"/>
      <c r="T89" s="27"/>
      <c r="U89" s="102" t="s">
        <v>26</v>
      </c>
    </row>
    <row r="90" spans="1:21" ht="15" x14ac:dyDescent="0.2">
      <c r="A90" s="128" t="s">
        <v>171</v>
      </c>
      <c r="B90" s="127" t="s">
        <v>88</v>
      </c>
      <c r="C90" s="17"/>
      <c r="D90" s="18"/>
      <c r="E90" s="18"/>
      <c r="F90" s="18" t="s">
        <v>0</v>
      </c>
      <c r="G90" s="17">
        <v>2</v>
      </c>
      <c r="H90" s="18"/>
      <c r="I90" s="18"/>
      <c r="J90" s="19"/>
      <c r="K90" s="20">
        <v>2</v>
      </c>
      <c r="L90" s="20" t="s">
        <v>149</v>
      </c>
      <c r="M90" s="21"/>
      <c r="N90" s="22"/>
      <c r="O90" s="23"/>
      <c r="P90" s="24"/>
      <c r="Q90" s="25"/>
      <c r="R90" s="26"/>
      <c r="S90" s="27"/>
      <c r="T90" s="27"/>
      <c r="U90" s="102" t="s">
        <v>89</v>
      </c>
    </row>
    <row r="91" spans="1:21" ht="15" x14ac:dyDescent="0.2">
      <c r="A91" s="126" t="s">
        <v>90</v>
      </c>
      <c r="B91" s="127" t="s">
        <v>91</v>
      </c>
      <c r="C91" s="17"/>
      <c r="D91" s="18"/>
      <c r="E91" s="18" t="s">
        <v>0</v>
      </c>
      <c r="F91" s="18"/>
      <c r="G91" s="17">
        <v>2</v>
      </c>
      <c r="H91" s="18"/>
      <c r="I91" s="18"/>
      <c r="J91" s="19"/>
      <c r="K91" s="20">
        <v>3</v>
      </c>
      <c r="L91" s="20" t="s">
        <v>149</v>
      </c>
      <c r="M91" s="21"/>
      <c r="N91" s="22"/>
      <c r="O91" s="23"/>
      <c r="P91" s="24"/>
      <c r="Q91" s="25"/>
      <c r="R91" s="26"/>
      <c r="S91" s="27"/>
      <c r="T91" s="27"/>
      <c r="U91" s="102" t="s">
        <v>92</v>
      </c>
    </row>
    <row r="92" spans="1:21" ht="15" x14ac:dyDescent="0.2">
      <c r="A92" s="126" t="s">
        <v>93</v>
      </c>
      <c r="B92" s="127" t="s">
        <v>94</v>
      </c>
      <c r="C92" s="17"/>
      <c r="D92" s="18"/>
      <c r="E92" s="18"/>
      <c r="F92" s="18" t="s">
        <v>0</v>
      </c>
      <c r="G92" s="17">
        <v>2</v>
      </c>
      <c r="H92" s="18"/>
      <c r="I92" s="18"/>
      <c r="J92" s="19"/>
      <c r="K92" s="20">
        <v>2</v>
      </c>
      <c r="L92" s="20" t="s">
        <v>149</v>
      </c>
      <c r="M92" s="21"/>
      <c r="N92" s="22"/>
      <c r="O92" s="29"/>
      <c r="P92" s="30"/>
      <c r="Q92" s="25"/>
      <c r="R92" s="26"/>
      <c r="S92" s="27"/>
      <c r="T92" s="27"/>
      <c r="U92" s="47" t="s">
        <v>92</v>
      </c>
    </row>
    <row r="93" spans="1:21" ht="15" x14ac:dyDescent="0.2">
      <c r="A93" s="126" t="s">
        <v>95</v>
      </c>
      <c r="B93" s="127" t="s">
        <v>94</v>
      </c>
      <c r="C93" s="17"/>
      <c r="D93" s="18"/>
      <c r="E93" s="18"/>
      <c r="F93" s="18" t="s">
        <v>0</v>
      </c>
      <c r="G93" s="17"/>
      <c r="H93" s="18">
        <v>4</v>
      </c>
      <c r="I93" s="18"/>
      <c r="J93" s="19"/>
      <c r="K93" s="20">
        <v>5</v>
      </c>
      <c r="L93" s="20" t="s">
        <v>150</v>
      </c>
      <c r="M93" s="21"/>
      <c r="N93" s="22"/>
      <c r="O93" s="29"/>
      <c r="P93" s="30"/>
      <c r="Q93" s="25"/>
      <c r="R93" s="26"/>
      <c r="S93" s="27"/>
      <c r="T93" s="27"/>
      <c r="U93" s="47" t="s">
        <v>96</v>
      </c>
    </row>
    <row r="94" spans="1:21" ht="15" x14ac:dyDescent="0.2">
      <c r="A94" s="129" t="s">
        <v>97</v>
      </c>
      <c r="B94" s="127" t="s">
        <v>98</v>
      </c>
      <c r="C94" s="17"/>
      <c r="D94" s="18"/>
      <c r="E94" s="18"/>
      <c r="F94" s="18" t="s">
        <v>0</v>
      </c>
      <c r="G94" s="17">
        <v>2</v>
      </c>
      <c r="H94" s="18"/>
      <c r="I94" s="18"/>
      <c r="J94" s="19"/>
      <c r="K94" s="20">
        <v>2</v>
      </c>
      <c r="L94" s="20" t="s">
        <v>149</v>
      </c>
      <c r="M94" s="21"/>
      <c r="N94" s="22"/>
      <c r="O94" s="26"/>
      <c r="P94" s="25"/>
      <c r="Q94" s="25"/>
      <c r="R94" s="26"/>
      <c r="S94" s="27"/>
      <c r="T94" s="27"/>
      <c r="U94" s="102" t="s">
        <v>99</v>
      </c>
    </row>
    <row r="95" spans="1:21" ht="15" x14ac:dyDescent="0.2">
      <c r="A95" s="128" t="s">
        <v>172</v>
      </c>
      <c r="B95" s="127" t="s">
        <v>100</v>
      </c>
      <c r="C95" s="17"/>
      <c r="D95" s="18"/>
      <c r="E95" s="18"/>
      <c r="F95" s="18" t="s">
        <v>0</v>
      </c>
      <c r="G95" s="17">
        <v>2</v>
      </c>
      <c r="H95" s="18"/>
      <c r="I95" s="18"/>
      <c r="J95" s="19"/>
      <c r="K95" s="20">
        <v>2</v>
      </c>
      <c r="L95" s="20" t="s">
        <v>149</v>
      </c>
      <c r="M95" s="21"/>
      <c r="N95" s="22"/>
      <c r="O95" s="104"/>
      <c r="P95" s="102"/>
      <c r="Q95" s="25"/>
      <c r="R95" s="26"/>
      <c r="S95" s="27"/>
      <c r="T95" s="27"/>
      <c r="U95" s="102" t="s">
        <v>101</v>
      </c>
    </row>
    <row r="96" spans="1:21" ht="15" x14ac:dyDescent="0.2">
      <c r="A96" s="128" t="s">
        <v>102</v>
      </c>
      <c r="B96" s="127" t="s">
        <v>103</v>
      </c>
      <c r="C96" s="15"/>
      <c r="D96" s="16"/>
      <c r="E96" s="18" t="s">
        <v>0</v>
      </c>
      <c r="F96" s="16"/>
      <c r="G96" s="17">
        <v>2</v>
      </c>
      <c r="H96" s="18"/>
      <c r="I96" s="18"/>
      <c r="J96" s="19"/>
      <c r="K96" s="20">
        <v>2</v>
      </c>
      <c r="L96" s="20" t="s">
        <v>149</v>
      </c>
      <c r="M96" s="21"/>
      <c r="N96" s="22"/>
      <c r="O96" s="26"/>
      <c r="P96" s="25"/>
      <c r="Q96" s="25"/>
      <c r="R96" s="26"/>
      <c r="S96" s="27"/>
      <c r="T96" s="27"/>
      <c r="U96" s="102" t="s">
        <v>104</v>
      </c>
    </row>
    <row r="97" spans="1:21" ht="15" x14ac:dyDescent="0.2">
      <c r="A97" s="129" t="s">
        <v>122</v>
      </c>
      <c r="B97" s="127" t="s">
        <v>105</v>
      </c>
      <c r="C97" s="17"/>
      <c r="D97" s="18"/>
      <c r="E97" s="18"/>
      <c r="F97" s="18" t="s">
        <v>0</v>
      </c>
      <c r="G97" s="17">
        <v>2</v>
      </c>
      <c r="H97" s="18"/>
      <c r="I97" s="18"/>
      <c r="J97" s="19"/>
      <c r="K97" s="20">
        <v>3</v>
      </c>
      <c r="L97" s="20" t="s">
        <v>149</v>
      </c>
      <c r="M97" s="20" t="s">
        <v>151</v>
      </c>
      <c r="N97" s="25" t="s">
        <v>1</v>
      </c>
      <c r="O97" s="35" t="s">
        <v>2</v>
      </c>
      <c r="P97" s="36"/>
      <c r="Q97" s="25"/>
      <c r="R97" s="26"/>
      <c r="S97" s="27"/>
      <c r="T97" s="27"/>
      <c r="U97" s="102" t="s">
        <v>3</v>
      </c>
    </row>
    <row r="98" spans="1:21" ht="15" x14ac:dyDescent="0.2">
      <c r="A98" s="129" t="s">
        <v>123</v>
      </c>
      <c r="B98" s="127" t="s">
        <v>106</v>
      </c>
      <c r="C98" s="17"/>
      <c r="D98" s="18"/>
      <c r="E98" s="18"/>
      <c r="F98" s="18" t="s">
        <v>0</v>
      </c>
      <c r="G98" s="17">
        <v>2</v>
      </c>
      <c r="H98" s="18"/>
      <c r="I98" s="18"/>
      <c r="J98" s="19"/>
      <c r="K98" s="20">
        <v>3</v>
      </c>
      <c r="L98" s="20" t="s">
        <v>149</v>
      </c>
      <c r="M98" s="21"/>
      <c r="N98" s="22"/>
      <c r="O98" s="29"/>
      <c r="P98" s="30"/>
      <c r="Q98" s="25"/>
      <c r="R98" s="26"/>
      <c r="S98" s="27"/>
      <c r="T98" s="27"/>
      <c r="U98" s="102" t="s">
        <v>3</v>
      </c>
    </row>
    <row r="99" spans="1:21" ht="15" x14ac:dyDescent="0.2">
      <c r="A99" s="128" t="s">
        <v>173</v>
      </c>
      <c r="B99" s="127" t="s">
        <v>107</v>
      </c>
      <c r="C99" s="17"/>
      <c r="D99" s="18"/>
      <c r="E99" s="18" t="s">
        <v>0</v>
      </c>
      <c r="F99" s="18"/>
      <c r="G99" s="17">
        <v>2</v>
      </c>
      <c r="H99" s="18"/>
      <c r="I99" s="18"/>
      <c r="J99" s="19"/>
      <c r="K99" s="20">
        <v>2</v>
      </c>
      <c r="L99" s="20" t="s">
        <v>149</v>
      </c>
      <c r="M99" s="21"/>
      <c r="N99" s="22"/>
      <c r="O99" s="29"/>
      <c r="P99" s="30"/>
      <c r="Q99" s="25"/>
      <c r="R99" s="26"/>
      <c r="S99" s="27"/>
      <c r="T99" s="27"/>
      <c r="U99" s="102" t="s">
        <v>108</v>
      </c>
    </row>
    <row r="100" spans="1:21" ht="15" x14ac:dyDescent="0.2">
      <c r="A100" s="128" t="s">
        <v>109</v>
      </c>
      <c r="B100" s="127" t="s">
        <v>107</v>
      </c>
      <c r="C100" s="17"/>
      <c r="D100" s="18"/>
      <c r="E100" s="18" t="s">
        <v>0</v>
      </c>
      <c r="F100" s="18"/>
      <c r="G100" s="17"/>
      <c r="H100" s="18">
        <v>1</v>
      </c>
      <c r="I100" s="18"/>
      <c r="J100" s="19"/>
      <c r="K100" s="20">
        <v>2</v>
      </c>
      <c r="L100" s="20" t="s">
        <v>150</v>
      </c>
      <c r="M100" s="21"/>
      <c r="N100" s="22"/>
      <c r="O100" s="29"/>
      <c r="P100" s="30"/>
      <c r="Q100" s="25"/>
      <c r="R100" s="26"/>
      <c r="S100" s="27"/>
      <c r="T100" s="27"/>
      <c r="U100" s="102" t="s">
        <v>108</v>
      </c>
    </row>
    <row r="101" spans="1:21" ht="15" x14ac:dyDescent="0.2">
      <c r="A101" s="128" t="s">
        <v>174</v>
      </c>
      <c r="B101" s="127" t="s">
        <v>110</v>
      </c>
      <c r="C101" s="17"/>
      <c r="D101" s="18"/>
      <c r="E101" s="18"/>
      <c r="F101" s="18" t="s">
        <v>0</v>
      </c>
      <c r="G101" s="17">
        <v>2</v>
      </c>
      <c r="H101" s="18"/>
      <c r="I101" s="18"/>
      <c r="J101" s="19"/>
      <c r="K101" s="20">
        <v>2</v>
      </c>
      <c r="L101" s="20" t="s">
        <v>149</v>
      </c>
      <c r="M101" s="21"/>
      <c r="N101" s="22"/>
      <c r="O101" s="29"/>
      <c r="P101" s="30"/>
      <c r="Q101" s="25"/>
      <c r="R101" s="26"/>
      <c r="S101" s="27"/>
      <c r="T101" s="27"/>
      <c r="U101" s="102" t="s">
        <v>111</v>
      </c>
    </row>
    <row r="102" spans="1:21" ht="15" x14ac:dyDescent="0.2">
      <c r="A102" s="46" t="s">
        <v>112</v>
      </c>
      <c r="B102" s="14" t="s">
        <v>113</v>
      </c>
      <c r="C102" s="17"/>
      <c r="D102" s="18"/>
      <c r="E102" s="18"/>
      <c r="F102" s="18" t="s">
        <v>0</v>
      </c>
      <c r="G102" s="17"/>
      <c r="H102" s="18">
        <v>2</v>
      </c>
      <c r="I102" s="18"/>
      <c r="J102" s="19"/>
      <c r="K102" s="20">
        <v>2</v>
      </c>
      <c r="L102" s="20" t="s">
        <v>150</v>
      </c>
      <c r="M102" s="21"/>
      <c r="N102" s="22"/>
      <c r="O102" s="29"/>
      <c r="P102" s="30"/>
      <c r="Q102" s="25"/>
      <c r="R102" s="26"/>
      <c r="S102" s="27"/>
      <c r="T102" s="27"/>
      <c r="U102" s="102" t="s">
        <v>114</v>
      </c>
    </row>
    <row r="103" spans="1:21" ht="15" x14ac:dyDescent="0.2">
      <c r="A103" s="47" t="s">
        <v>115</v>
      </c>
      <c r="B103" s="14" t="s">
        <v>116</v>
      </c>
      <c r="C103" s="17"/>
      <c r="D103" s="18"/>
      <c r="E103" s="18" t="s">
        <v>0</v>
      </c>
      <c r="F103" s="18"/>
      <c r="G103" s="17">
        <v>3</v>
      </c>
      <c r="H103" s="18"/>
      <c r="I103" s="18"/>
      <c r="J103" s="19"/>
      <c r="K103" s="20">
        <v>3</v>
      </c>
      <c r="L103" s="20" t="s">
        <v>149</v>
      </c>
      <c r="M103" s="21"/>
      <c r="N103" s="22"/>
      <c r="O103" s="29"/>
      <c r="P103" s="30"/>
      <c r="Q103" s="25"/>
      <c r="R103" s="26"/>
      <c r="S103" s="27"/>
      <c r="T103" s="27"/>
      <c r="U103" s="46" t="s">
        <v>104</v>
      </c>
    </row>
    <row r="104" spans="1:21" x14ac:dyDescent="0.2">
      <c r="A104" s="121" t="s">
        <v>117</v>
      </c>
      <c r="B104" s="109" t="s">
        <v>118</v>
      </c>
      <c r="C104" s="110"/>
      <c r="D104" s="111"/>
      <c r="E104" s="111"/>
      <c r="F104" s="19" t="s">
        <v>0</v>
      </c>
      <c r="G104" s="112"/>
      <c r="H104" s="18">
        <v>2</v>
      </c>
      <c r="I104" s="111"/>
      <c r="J104" s="113"/>
      <c r="K104" s="122">
        <v>2</v>
      </c>
      <c r="L104" s="20" t="s">
        <v>150</v>
      </c>
      <c r="M104" s="20"/>
      <c r="N104" s="114"/>
      <c r="O104" s="115"/>
      <c r="P104" s="114"/>
      <c r="Q104" s="114"/>
      <c r="R104" s="114"/>
      <c r="S104" s="116"/>
      <c r="T104" s="116"/>
      <c r="U104" s="114" t="s">
        <v>130</v>
      </c>
    </row>
    <row r="105" spans="1:21" x14ac:dyDescent="0.2">
      <c r="A105" s="121"/>
      <c r="B105" s="109" t="s">
        <v>124</v>
      </c>
      <c r="C105" s="110"/>
      <c r="D105" s="111"/>
      <c r="E105" s="111"/>
      <c r="F105" s="19"/>
      <c r="G105" s="112"/>
      <c r="H105" s="18"/>
      <c r="I105" s="111"/>
      <c r="J105" s="113"/>
      <c r="K105" s="122">
        <v>12</v>
      </c>
      <c r="L105" s="20"/>
      <c r="M105" s="20"/>
      <c r="N105" s="114"/>
      <c r="O105" s="115"/>
      <c r="P105" s="114"/>
      <c r="Q105" s="114"/>
      <c r="R105" s="114"/>
      <c r="S105" s="116"/>
      <c r="T105" s="116"/>
      <c r="U105" s="114" t="s">
        <v>9</v>
      </c>
    </row>
    <row r="107" spans="1:21" x14ac:dyDescent="0.2">
      <c r="A107" s="160" t="s">
        <v>183</v>
      </c>
    </row>
    <row r="110" spans="1:21" x14ac:dyDescent="0.2">
      <c r="A110" s="161" t="s">
        <v>175</v>
      </c>
    </row>
    <row r="111" spans="1:21" x14ac:dyDescent="0.2">
      <c r="A111" s="162" t="s">
        <v>176</v>
      </c>
    </row>
    <row r="112" spans="1:21" x14ac:dyDescent="0.2">
      <c r="A112" s="162" t="s">
        <v>177</v>
      </c>
    </row>
    <row r="113" spans="1:1" x14ac:dyDescent="0.2">
      <c r="A113" s="163"/>
    </row>
    <row r="114" spans="1:1" x14ac:dyDescent="0.2">
      <c r="A114" s="164" t="s">
        <v>178</v>
      </c>
    </row>
    <row r="115" spans="1:1" x14ac:dyDescent="0.2">
      <c r="A115" s="165" t="s">
        <v>179</v>
      </c>
    </row>
    <row r="116" spans="1:1" x14ac:dyDescent="0.2">
      <c r="A116" s="166" t="s">
        <v>180</v>
      </c>
    </row>
    <row r="117" spans="1:1" ht="15" x14ac:dyDescent="0.25">
      <c r="A117"/>
    </row>
    <row r="118" spans="1:1" x14ac:dyDescent="0.2">
      <c r="A118" s="161" t="s">
        <v>135</v>
      </c>
    </row>
    <row r="119" spans="1:1" x14ac:dyDescent="0.2">
      <c r="A119" s="167" t="s">
        <v>181</v>
      </c>
    </row>
    <row r="120" spans="1:1" x14ac:dyDescent="0.2">
      <c r="A120" s="167" t="s">
        <v>182</v>
      </c>
    </row>
  </sheetData>
  <mergeCells count="123">
    <mergeCell ref="A87:B87"/>
    <mergeCell ref="G87:L87"/>
    <mergeCell ref="N87:U87"/>
    <mergeCell ref="A88:B88"/>
    <mergeCell ref="C88:F88"/>
    <mergeCell ref="N88:U88"/>
    <mergeCell ref="A85:B85"/>
    <mergeCell ref="G85:L85"/>
    <mergeCell ref="N85:U85"/>
    <mergeCell ref="A86:B86"/>
    <mergeCell ref="G86:L86"/>
    <mergeCell ref="N86:U86"/>
    <mergeCell ref="A83:B83"/>
    <mergeCell ref="G83:L83"/>
    <mergeCell ref="N83:U83"/>
    <mergeCell ref="A84:B84"/>
    <mergeCell ref="C84:F84"/>
    <mergeCell ref="G84:L84"/>
    <mergeCell ref="N84:U84"/>
    <mergeCell ref="A81:B81"/>
    <mergeCell ref="G81:L81"/>
    <mergeCell ref="N81:U81"/>
    <mergeCell ref="A82:B82"/>
    <mergeCell ref="G82:L82"/>
    <mergeCell ref="N82:U82"/>
    <mergeCell ref="A76:B76"/>
    <mergeCell ref="G76:L76"/>
    <mergeCell ref="N76:U76"/>
    <mergeCell ref="A77:B77"/>
    <mergeCell ref="G77:L77"/>
    <mergeCell ref="N77:U77"/>
    <mergeCell ref="A60:B60"/>
    <mergeCell ref="C60:F60"/>
    <mergeCell ref="G60:L60"/>
    <mergeCell ref="N60:U60"/>
    <mergeCell ref="A75:B75"/>
    <mergeCell ref="G75:L75"/>
    <mergeCell ref="N75:U75"/>
    <mergeCell ref="A56:B56"/>
    <mergeCell ref="G56:L56"/>
    <mergeCell ref="N56:U56"/>
    <mergeCell ref="A57:B57"/>
    <mergeCell ref="G57:L57"/>
    <mergeCell ref="N57:U57"/>
    <mergeCell ref="A54:B54"/>
    <mergeCell ref="C54:F54"/>
    <mergeCell ref="G54:L54"/>
    <mergeCell ref="N54:U54"/>
    <mergeCell ref="A55:B55"/>
    <mergeCell ref="G55:L55"/>
    <mergeCell ref="N55:U55"/>
    <mergeCell ref="A52:B52"/>
    <mergeCell ref="G52:L52"/>
    <mergeCell ref="N52:U52"/>
    <mergeCell ref="A53:B53"/>
    <mergeCell ref="G53:L53"/>
    <mergeCell ref="N53:U53"/>
    <mergeCell ref="A47:B47"/>
    <mergeCell ref="G47:L47"/>
    <mergeCell ref="N47:U47"/>
    <mergeCell ref="A51:B51"/>
    <mergeCell ref="G51:L51"/>
    <mergeCell ref="N51:U51"/>
    <mergeCell ref="A45:B45"/>
    <mergeCell ref="G45:L45"/>
    <mergeCell ref="N45:U45"/>
    <mergeCell ref="A46:B46"/>
    <mergeCell ref="G46:L46"/>
    <mergeCell ref="N46:U46"/>
    <mergeCell ref="A31:B31"/>
    <mergeCell ref="G31:L31"/>
    <mergeCell ref="N31:U31"/>
    <mergeCell ref="A34:B34"/>
    <mergeCell ref="C34:F34"/>
    <mergeCell ref="G34:L34"/>
    <mergeCell ref="N34:U34"/>
    <mergeCell ref="A29:B29"/>
    <mergeCell ref="C29:F29"/>
    <mergeCell ref="G29:L29"/>
    <mergeCell ref="N29:U29"/>
    <mergeCell ref="A30:B30"/>
    <mergeCell ref="C30:F30"/>
    <mergeCell ref="G30:L30"/>
    <mergeCell ref="N30:U30"/>
    <mergeCell ref="A25:B25"/>
    <mergeCell ref="G25:L25"/>
    <mergeCell ref="N25:U25"/>
    <mergeCell ref="A26:B26"/>
    <mergeCell ref="C26:F26"/>
    <mergeCell ref="G26:L26"/>
    <mergeCell ref="A23:B23"/>
    <mergeCell ref="G23:L23"/>
    <mergeCell ref="N23:U23"/>
    <mergeCell ref="A24:B24"/>
    <mergeCell ref="G24:L24"/>
    <mergeCell ref="N24:U24"/>
    <mergeCell ref="A13:B13"/>
    <mergeCell ref="G13:L13"/>
    <mergeCell ref="N13:U13"/>
    <mergeCell ref="A14:B14"/>
    <mergeCell ref="C14:F14"/>
    <mergeCell ref="G14:L14"/>
    <mergeCell ref="N14:U14"/>
    <mergeCell ref="A11:B11"/>
    <mergeCell ref="G11:L11"/>
    <mergeCell ref="N11:U11"/>
    <mergeCell ref="A12:B12"/>
    <mergeCell ref="G12:L12"/>
    <mergeCell ref="N12:U12"/>
    <mergeCell ref="M3:O4"/>
    <mergeCell ref="P3:R4"/>
    <mergeCell ref="S3:T4"/>
    <mergeCell ref="U3:U4"/>
    <mergeCell ref="A5:B5"/>
    <mergeCell ref="C5:F5"/>
    <mergeCell ref="G5:L5"/>
    <mergeCell ref="N5:U5"/>
    <mergeCell ref="A3:A4"/>
    <mergeCell ref="B3:B4"/>
    <mergeCell ref="C3:F3"/>
    <mergeCell ref="G3:J3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CAF4-DA29-4D62-BC16-76DC58AAD857}">
  <dimension ref="A1:A9"/>
  <sheetViews>
    <sheetView workbookViewId="0">
      <selection activeCell="A22" sqref="A22"/>
    </sheetView>
  </sheetViews>
  <sheetFormatPr defaultRowHeight="15" x14ac:dyDescent="0.25"/>
  <cols>
    <col min="1" max="1" width="61.7109375" customWidth="1"/>
  </cols>
  <sheetData>
    <row r="1" spans="1:1" x14ac:dyDescent="0.25">
      <c r="A1" s="169" t="s">
        <v>184</v>
      </c>
    </row>
    <row r="2" spans="1:1" ht="95.25" customHeight="1" x14ac:dyDescent="0.25">
      <c r="A2" s="171" t="s">
        <v>190</v>
      </c>
    </row>
    <row r="3" spans="1:1" x14ac:dyDescent="0.25">
      <c r="A3" s="168"/>
    </row>
    <row r="4" spans="1:1" x14ac:dyDescent="0.25">
      <c r="A4" s="169" t="s">
        <v>185</v>
      </c>
    </row>
    <row r="5" spans="1:1" ht="29.25" customHeight="1" x14ac:dyDescent="0.25">
      <c r="A5" s="170" t="s">
        <v>186</v>
      </c>
    </row>
    <row r="6" spans="1:1" x14ac:dyDescent="0.25">
      <c r="A6" s="168"/>
    </row>
    <row r="7" spans="1:1" x14ac:dyDescent="0.25">
      <c r="A7" s="169" t="s">
        <v>187</v>
      </c>
    </row>
    <row r="8" spans="1:1" ht="51.75" customHeight="1" x14ac:dyDescent="0.25">
      <c r="A8" s="170" t="s">
        <v>188</v>
      </c>
    </row>
    <row r="9" spans="1:1" ht="31.5" customHeight="1" x14ac:dyDescent="0.25">
      <c r="A9" s="170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Geofizikus mesterszak</vt:lpstr>
      <vt:lpstr>szaknyelvi követelmény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2023-09-08T15:04:27Z</dcterms:modified>
</cp:coreProperties>
</file>