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nyelvi követelmény_2023\nyelvi követelményes hálók\"/>
    </mc:Choice>
  </mc:AlternateContent>
  <xr:revisionPtr revIDLastSave="0" documentId="13_ncr:1_{39B239AD-2051-4776-B545-C684D3CAE3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ematikus mesterszak" sheetId="5" r:id="rId1"/>
    <sheet name="szaknyelvi ismeretek" sheetId="6" r:id="rId2"/>
  </sheets>
  <definedNames>
    <definedName name="_xlnm._FilterDatabase" localSheetId="0" hidden="1">'Matematikus mesterszak'!$5:$299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9" i="5" l="1" a="1"/>
  <c r="C299" i="5" s="1"/>
  <c r="G299" i="5" s="1"/>
  <c r="C298" i="5"/>
  <c r="G298" i="5" s="1"/>
  <c r="C297" i="5"/>
  <c r="G297" i="5" s="1"/>
  <c r="F294" i="5" a="1"/>
  <c r="F294" i="5" s="1"/>
  <c r="E294" i="5" a="1"/>
  <c r="E294" i="5" s="1"/>
  <c r="D294" i="5" a="1"/>
  <c r="D294" i="5" s="1"/>
  <c r="C294" i="5" a="1"/>
  <c r="C294" i="5" s="1"/>
  <c r="F293" i="5"/>
  <c r="E293" i="5"/>
  <c r="D293" i="5"/>
  <c r="C293" i="5"/>
  <c r="F292" i="5"/>
  <c r="E292" i="5"/>
  <c r="D292" i="5"/>
  <c r="C292" i="5"/>
  <c r="F288" i="5" a="1"/>
  <c r="F288" i="5" s="1"/>
  <c r="E288" i="5" a="1"/>
  <c r="E288" i="5" s="1"/>
  <c r="D288" i="5" a="1"/>
  <c r="D288" i="5" s="1"/>
  <c r="C288" i="5" a="1"/>
  <c r="C288" i="5" s="1"/>
  <c r="F287" i="5"/>
  <c r="E287" i="5"/>
  <c r="D287" i="5"/>
  <c r="C287" i="5"/>
  <c r="F286" i="5"/>
  <c r="E286" i="5"/>
  <c r="D286" i="5"/>
  <c r="C286" i="5"/>
  <c r="G282" i="5"/>
  <c r="G280" i="5"/>
  <c r="F277" i="5"/>
  <c r="E277" i="5"/>
  <c r="D277" i="5"/>
  <c r="C277" i="5" a="1"/>
  <c r="C277" i="5" s="1"/>
  <c r="F276" i="5"/>
  <c r="E276" i="5"/>
  <c r="D276" i="5"/>
  <c r="C276" i="5"/>
  <c r="F275" i="5"/>
  <c r="E275" i="5"/>
  <c r="D275" i="5"/>
  <c r="C275" i="5"/>
  <c r="F250" i="5"/>
  <c r="E250" i="5"/>
  <c r="D250" i="5"/>
  <c r="C250" i="5" a="1"/>
  <c r="C250" i="5" s="1"/>
  <c r="F249" i="5"/>
  <c r="E249" i="5"/>
  <c r="D249" i="5"/>
  <c r="C249" i="5"/>
  <c r="F248" i="5"/>
  <c r="E248" i="5"/>
  <c r="D248" i="5"/>
  <c r="C248" i="5"/>
  <c r="F223" i="5"/>
  <c r="E223" i="5"/>
  <c r="D223" i="5"/>
  <c r="C223" i="5" a="1"/>
  <c r="C223" i="5" s="1"/>
  <c r="F222" i="5"/>
  <c r="E222" i="5"/>
  <c r="D222" i="5"/>
  <c r="C222" i="5"/>
  <c r="F221" i="5"/>
  <c r="E221" i="5"/>
  <c r="D221" i="5"/>
  <c r="C221" i="5"/>
  <c r="F201" i="5"/>
  <c r="E201" i="5"/>
  <c r="D201" i="5"/>
  <c r="C201" i="5" a="1"/>
  <c r="C201" i="5" s="1"/>
  <c r="F200" i="5"/>
  <c r="E200" i="5"/>
  <c r="D200" i="5"/>
  <c r="C200" i="5"/>
  <c r="F199" i="5"/>
  <c r="E199" i="5"/>
  <c r="D199" i="5"/>
  <c r="C199" i="5"/>
  <c r="F170" i="5"/>
  <c r="E170" i="5"/>
  <c r="D170" i="5"/>
  <c r="C170" i="5" a="1"/>
  <c r="C170" i="5" s="1"/>
  <c r="F169" i="5"/>
  <c r="E169" i="5"/>
  <c r="D169" i="5"/>
  <c r="C169" i="5"/>
  <c r="F168" i="5"/>
  <c r="E168" i="5"/>
  <c r="D168" i="5"/>
  <c r="C168" i="5"/>
  <c r="C126" i="5" a="1"/>
  <c r="C126" i="5" s="1"/>
  <c r="C125" i="5"/>
  <c r="C124" i="5"/>
  <c r="F115" i="5"/>
  <c r="E115" i="5"/>
  <c r="D115" i="5"/>
  <c r="C115" i="5" a="1"/>
  <c r="C115" i="5" s="1"/>
  <c r="F114" i="5"/>
  <c r="E114" i="5"/>
  <c r="D114" i="5"/>
  <c r="C114" i="5"/>
  <c r="F113" i="5"/>
  <c r="E113" i="5"/>
  <c r="D113" i="5"/>
  <c r="C113" i="5"/>
  <c r="F100" i="5"/>
  <c r="E100" i="5"/>
  <c r="D100" i="5"/>
  <c r="C100" i="5" a="1"/>
  <c r="C100" i="5" s="1"/>
  <c r="F99" i="5"/>
  <c r="E99" i="5"/>
  <c r="D99" i="5"/>
  <c r="C99" i="5"/>
  <c r="F98" i="5"/>
  <c r="E98" i="5"/>
  <c r="D98" i="5"/>
  <c r="C98" i="5"/>
  <c r="F92" i="5"/>
  <c r="E92" i="5"/>
  <c r="D92" i="5"/>
  <c r="C92" i="5" a="1"/>
  <c r="C92" i="5" s="1"/>
  <c r="F91" i="5"/>
  <c r="E91" i="5"/>
  <c r="D91" i="5"/>
  <c r="C91" i="5"/>
  <c r="F90" i="5"/>
  <c r="E90" i="5"/>
  <c r="D90" i="5"/>
  <c r="C90" i="5"/>
  <c r="F82" i="5"/>
  <c r="E82" i="5"/>
  <c r="D82" i="5"/>
  <c r="C82" i="5" a="1"/>
  <c r="C82" i="5" s="1"/>
  <c r="F81" i="5"/>
  <c r="E81" i="5"/>
  <c r="D81" i="5"/>
  <c r="C81" i="5"/>
  <c r="F80" i="5"/>
  <c r="E80" i="5"/>
  <c r="D80" i="5"/>
  <c r="C80" i="5"/>
  <c r="F74" i="5"/>
  <c r="E74" i="5"/>
  <c r="D74" i="5"/>
  <c r="C74" i="5" a="1"/>
  <c r="C74" i="5" s="1"/>
  <c r="F73" i="5"/>
  <c r="E73" i="5"/>
  <c r="D73" i="5"/>
  <c r="C73" i="5"/>
  <c r="F72" i="5"/>
  <c r="E72" i="5"/>
  <c r="D72" i="5"/>
  <c r="C72" i="5"/>
  <c r="F65" i="5"/>
  <c r="E65" i="5"/>
  <c r="D65" i="5"/>
  <c r="C65" i="5" a="1"/>
  <c r="C65" i="5" s="1"/>
  <c r="F64" i="5"/>
  <c r="E64" i="5"/>
  <c r="D64" i="5"/>
  <c r="C64" i="5"/>
  <c r="F63" i="5"/>
  <c r="E63" i="5"/>
  <c r="D63" i="5"/>
  <c r="C63" i="5"/>
  <c r="F54" i="5"/>
  <c r="E54" i="5"/>
  <c r="D54" i="5"/>
  <c r="C54" i="5" a="1"/>
  <c r="C54" i="5" s="1"/>
  <c r="F53" i="5"/>
  <c r="E53" i="5"/>
  <c r="D53" i="5"/>
  <c r="C53" i="5"/>
  <c r="F52" i="5"/>
  <c r="E52" i="5"/>
  <c r="D52" i="5"/>
  <c r="C52" i="5"/>
  <c r="F45" i="5"/>
  <c r="E45" i="5"/>
  <c r="D45" i="5"/>
  <c r="C45" i="5" a="1"/>
  <c r="C45" i="5" s="1"/>
  <c r="F44" i="5"/>
  <c r="E44" i="5"/>
  <c r="D44" i="5"/>
  <c r="C44" i="5"/>
  <c r="F43" i="5"/>
  <c r="E43" i="5"/>
  <c r="D43" i="5"/>
  <c r="C43" i="5"/>
  <c r="F34" i="5"/>
  <c r="E34" i="5"/>
  <c r="D34" i="5"/>
  <c r="C34" i="5" a="1"/>
  <c r="C34" i="5" s="1"/>
  <c r="F33" i="5"/>
  <c r="E33" i="5"/>
  <c r="D33" i="5"/>
  <c r="C33" i="5"/>
  <c r="F32" i="5"/>
  <c r="E32" i="5"/>
  <c r="D32" i="5"/>
  <c r="C32" i="5"/>
  <c r="E281" i="5" l="1"/>
  <c r="E125" i="5"/>
  <c r="F124" i="5"/>
  <c r="D281" i="5"/>
  <c r="F281" i="5"/>
  <c r="D124" i="5"/>
  <c r="G32" i="5"/>
  <c r="G33" i="5"/>
  <c r="G34" i="5"/>
  <c r="G43" i="5"/>
  <c r="G44" i="5"/>
  <c r="G45" i="5"/>
  <c r="G52" i="5"/>
  <c r="G53" i="5"/>
  <c r="G54" i="5"/>
  <c r="G63" i="5"/>
  <c r="G64" i="5"/>
  <c r="G65" i="5"/>
  <c r="G72" i="5"/>
  <c r="G73" i="5"/>
  <c r="G74" i="5"/>
  <c r="G80" i="5"/>
  <c r="G81" i="5"/>
  <c r="G82" i="5"/>
  <c r="G90" i="5"/>
  <c r="G91" i="5"/>
  <c r="G92" i="5"/>
  <c r="G98" i="5"/>
  <c r="G99" i="5"/>
  <c r="G100" i="5"/>
  <c r="G113" i="5"/>
  <c r="G114" i="5"/>
  <c r="G115" i="5"/>
  <c r="D125" i="5"/>
  <c r="D126" i="5"/>
  <c r="G286" i="5"/>
  <c r="G287" i="5"/>
  <c r="G288" i="5"/>
  <c r="E298" i="5"/>
  <c r="D299" i="5"/>
  <c r="F297" i="5"/>
  <c r="F126" i="5"/>
  <c r="G168" i="5"/>
  <c r="G169" i="5"/>
  <c r="G170" i="5"/>
  <c r="G199" i="5"/>
  <c r="G200" i="5"/>
  <c r="G201" i="5"/>
  <c r="G221" i="5"/>
  <c r="G222" i="5"/>
  <c r="G223" i="5"/>
  <c r="G248" i="5"/>
  <c r="G249" i="5"/>
  <c r="G250" i="5"/>
  <c r="G275" i="5"/>
  <c r="G276" i="5"/>
  <c r="G277" i="5"/>
  <c r="G292" i="5"/>
  <c r="G293" i="5"/>
  <c r="D298" i="5"/>
  <c r="G294" i="5"/>
  <c r="F125" i="5"/>
  <c r="E126" i="5"/>
  <c r="D297" i="5"/>
  <c r="E299" i="5"/>
  <c r="E297" i="5"/>
  <c r="F299" i="5"/>
  <c r="F298" i="5"/>
  <c r="E124" i="5"/>
  <c r="G281" i="5" l="1"/>
  <c r="G125" i="5"/>
  <c r="G124" i="5"/>
  <c r="G126" i="5"/>
</calcChain>
</file>

<file path=xl/sharedStrings.xml><?xml version="1.0" encoding="utf-8"?>
<sst xmlns="http://schemas.openxmlformats.org/spreadsheetml/2006/main" count="1481" uniqueCount="576">
  <si>
    <t>kv</t>
  </si>
  <si>
    <t>algebr4m0_m17ex</t>
  </si>
  <si>
    <t>Algebra4E-m</t>
  </si>
  <si>
    <t>algebr4m0_m17gx</t>
  </si>
  <si>
    <t>Pálfy Péter Pál</t>
  </si>
  <si>
    <t>Algebra4G-m</t>
  </si>
  <si>
    <t>gy</t>
  </si>
  <si>
    <t>analiz4m0_m17ex</t>
  </si>
  <si>
    <t>Analízis4E-m</t>
  </si>
  <si>
    <t>analiz4m0_m17gx</t>
  </si>
  <si>
    <t>Kós Géza</t>
  </si>
  <si>
    <t>Analízis4G-m</t>
  </si>
  <si>
    <t>analal1u0um17em</t>
  </si>
  <si>
    <t>Analízis alapjai (olvasókurzus) (ea)</t>
  </si>
  <si>
    <t>Tóth Árpád</t>
  </si>
  <si>
    <t>algeal1u0um17em</t>
  </si>
  <si>
    <t>Az algebra alapjai (olvasókurzus) (ea)</t>
  </si>
  <si>
    <t>Ágoston István</t>
  </si>
  <si>
    <t>difgeo1m0_m17ex</t>
  </si>
  <si>
    <t>Bevezetés a differenciálgeometriábaE-m</t>
  </si>
  <si>
    <t>difgeo1m0_m17gx</t>
  </si>
  <si>
    <t>Verhóczki László</t>
  </si>
  <si>
    <t>Bevezetés a differenciálgeometriábaG-m</t>
  </si>
  <si>
    <t>bevtop1m0_m17ex</t>
  </si>
  <si>
    <t>Bevezetés a topológiábaE-m</t>
  </si>
  <si>
    <t>bevtop1m0_m17gx</t>
  </si>
  <si>
    <t>Szűcs András</t>
  </si>
  <si>
    <t>Bevezetés a topológiábaG-m</t>
  </si>
  <si>
    <t>difegy1u1_m20ex</t>
  </si>
  <si>
    <t>Differenciálegyenletek1E-ma</t>
  </si>
  <si>
    <t>difegy1u1_m20gx</t>
  </si>
  <si>
    <t>Simon Péter</t>
  </si>
  <si>
    <t>Differenciálegyenletek1G-ma</t>
  </si>
  <si>
    <t>geomet3m0_m17ex</t>
  </si>
  <si>
    <t>Geometria3E-m</t>
  </si>
  <si>
    <t>geomet3m0_m17gx</t>
  </si>
  <si>
    <t>Csikós Balázs</t>
  </si>
  <si>
    <t>Geometria3G-m</t>
  </si>
  <si>
    <t>geomal1u0um17em</t>
  </si>
  <si>
    <t>Geometriai alapozás (olvasókurzus) (ea)</t>
  </si>
  <si>
    <t>Moussong Gábor</t>
  </si>
  <si>
    <t>funkan1m0_m17ex</t>
  </si>
  <si>
    <t>Funkcionálanalízis1E-m</t>
  </si>
  <si>
    <t>funkan1m0_m17gx</t>
  </si>
  <si>
    <t>Tarcsay Zsigmond</t>
  </si>
  <si>
    <t>Funkcionálanalízis1G-m</t>
  </si>
  <si>
    <t>halmaz1m0_m17ex</t>
  </si>
  <si>
    <t>HalmazelméletE-m</t>
  </si>
  <si>
    <t>Komjáth Péter</t>
  </si>
  <si>
    <t>kompft1m0_m17ex</t>
  </si>
  <si>
    <t>Komplex függvénytanE-m</t>
  </si>
  <si>
    <t>kompft1m0_m17gx</t>
  </si>
  <si>
    <t>Szőke Róbert</t>
  </si>
  <si>
    <t>Komplex függvénytanG-m</t>
  </si>
  <si>
    <t>opkut_1u0_m17ex</t>
  </si>
  <si>
    <t>Operációkutatás1E-ma</t>
  </si>
  <si>
    <t>opkut_1u0_m17gx</t>
  </si>
  <si>
    <t>Frank András</t>
  </si>
  <si>
    <t>Operációkutatás1G-ma</t>
  </si>
  <si>
    <t>szmtud1u0_m17ex</t>
  </si>
  <si>
    <t>SzámítástudományE-ma</t>
  </si>
  <si>
    <t>szmtud1u0_m17gx</t>
  </si>
  <si>
    <t>Grolmusz Vince</t>
  </si>
  <si>
    <t>SzámítástudományG-ma</t>
  </si>
  <si>
    <t>valsta1u0um17em</t>
  </si>
  <si>
    <t>Valószínűségszámítás és statisztika (ea)</t>
  </si>
  <si>
    <t>Móri Tamás</t>
  </si>
  <si>
    <t>valsta1u0um17gm</t>
  </si>
  <si>
    <t>Valószínűségszámítás és statisztika (gy)</t>
  </si>
  <si>
    <t>sokas_1m0_m17ex</t>
  </si>
  <si>
    <t>A sokaságok differenciálgeometriájaE-m</t>
  </si>
  <si>
    <t>sokas_1m0_m17gx</t>
  </si>
  <si>
    <t>A sokaságok differenciálgeometriájaG-m</t>
  </si>
  <si>
    <t>algtop1m0_m17ex</t>
  </si>
  <si>
    <t>Algebrai topológiaE-m</t>
  </si>
  <si>
    <t>algtop1m0_m17gx</t>
  </si>
  <si>
    <t>Algebrai topológiaG-m</t>
  </si>
  <si>
    <t>difegy2x0_m20ex</t>
  </si>
  <si>
    <t>Differenciálegyenletek2E</t>
  </si>
  <si>
    <t>difegy2x0_m20gx</t>
  </si>
  <si>
    <t>Differenciálegyenletek2G</t>
  </si>
  <si>
    <t>csopre1u0um17em</t>
  </si>
  <si>
    <t>Csoportok és reprezentációik (ea)</t>
  </si>
  <si>
    <t>csopre1u0um17gm</t>
  </si>
  <si>
    <t>Csoportok és reprezentációik (gy)</t>
  </si>
  <si>
    <t>gyural1u0um17em</t>
  </si>
  <si>
    <t>Gyűrűk és algebrák (ea)</t>
  </si>
  <si>
    <t>gyural1u0um17gm</t>
  </si>
  <si>
    <t>Gyűrűk és algebrák (gy)</t>
  </si>
  <si>
    <t>szamel2m0_m17ex</t>
  </si>
  <si>
    <t>Számelmélet2E-m</t>
  </si>
  <si>
    <t>Zábrádi Gergely</t>
  </si>
  <si>
    <t>fouran1u0_m17ex</t>
  </si>
  <si>
    <t>Fourier-analízisE-ma</t>
  </si>
  <si>
    <t>fouran1u0_m17gx</t>
  </si>
  <si>
    <t>Fourier-analízisG-ma</t>
  </si>
  <si>
    <t>funkan2m0_m17ex</t>
  </si>
  <si>
    <t>Funkcionálanalízis2E-m</t>
  </si>
  <si>
    <t>funkan2m0_m17gx</t>
  </si>
  <si>
    <t>Funkcionálanalízis2G-m</t>
  </si>
  <si>
    <t>tobkft1u0um17em</t>
  </si>
  <si>
    <t>Többváltozós komplex függvénytan (ea)</t>
  </si>
  <si>
    <t>vfejan1u0um17em</t>
  </si>
  <si>
    <t>Válogatott fejezetek az analízisből (ea)</t>
  </si>
  <si>
    <t>vfejan1u0um17gm</t>
  </si>
  <si>
    <t>Elekes Márton</t>
  </si>
  <si>
    <t>Válogatott fejezetek az analízisből (gy)</t>
  </si>
  <si>
    <t>homelm1u0um17em</t>
  </si>
  <si>
    <t>Homológiaelmélet (ea)</t>
  </si>
  <si>
    <t>diftop1u0um17em</t>
  </si>
  <si>
    <t>Differenciáltopológia (ea)</t>
  </si>
  <si>
    <t>diftop1u0um17gm</t>
  </si>
  <si>
    <t>fedifg1u0um17em</t>
  </si>
  <si>
    <t>Fejezetek a differenciálgeometriából (ea)</t>
  </si>
  <si>
    <t>kombge1u0um17em</t>
  </si>
  <si>
    <t>Kombinatorikus geometria (ea)</t>
  </si>
  <si>
    <t>kombge1u0um17gm</t>
  </si>
  <si>
    <t>Kiss György</t>
  </si>
  <si>
    <t>Kombinatorikus geometria (gy)</t>
  </si>
  <si>
    <t>difoml1u0um17em</t>
  </si>
  <si>
    <t>Diszkrét és folytonos paraméterű Markov-láncok (ea)</t>
  </si>
  <si>
    <t>Csiszár Villő</t>
  </si>
  <si>
    <t>dipama1u0um17em</t>
  </si>
  <si>
    <t>Diszkrét paraméterű martingálok (ea)</t>
  </si>
  <si>
    <t>bevstpr0um20gm</t>
  </si>
  <si>
    <t>Bevezető a statisztikai programcsomagok alkalmazásába</t>
  </si>
  <si>
    <t>Zempléni András</t>
  </si>
  <si>
    <t>tdimst1u0um17em</t>
  </si>
  <si>
    <t>Többdimenziós statisztikai eljárások (ea)</t>
  </si>
  <si>
    <t>Michaletzky György</t>
  </si>
  <si>
    <t>algelm1u0um17em</t>
  </si>
  <si>
    <t>Algoritmuselmélet (ea)</t>
  </si>
  <si>
    <t>algelm1u0um17gm</t>
  </si>
  <si>
    <t>Király Zoltán</t>
  </si>
  <si>
    <t>Algoritmuselmélet (gy)</t>
  </si>
  <si>
    <t>dimate1u0um17em</t>
  </si>
  <si>
    <t>Diszkrét matematika 1 (ea)</t>
  </si>
  <si>
    <t>dimaet1u0um17gm</t>
  </si>
  <si>
    <t>Lovász László</t>
  </si>
  <si>
    <t>dimate1u0um17gm</t>
  </si>
  <si>
    <t>Diszkrét matematika 1 (gy)</t>
  </si>
  <si>
    <t>matlog1m0_m17ex</t>
  </si>
  <si>
    <t>Matematikai logikaE-m</t>
  </si>
  <si>
    <t>matlog1m0_m17gx</t>
  </si>
  <si>
    <t>Matematikai logikaG-m</t>
  </si>
  <si>
    <t>doptim1u0um20em</t>
  </si>
  <si>
    <t>Diszkrét optimalizálás (ea)</t>
  </si>
  <si>
    <t>doptim1u0um17gm</t>
  </si>
  <si>
    <t>Jordán Tibor</t>
  </si>
  <si>
    <t>Diszkrét optimalizálás (gy)</t>
  </si>
  <si>
    <t>foptim1u0um20em</t>
  </si>
  <si>
    <t>Folytonos optimalizálás (ea)</t>
  </si>
  <si>
    <t>foptim1u0um17gm</t>
  </si>
  <si>
    <t>Bérczi Kristóf</t>
  </si>
  <si>
    <t>Folytonos optimalizálás (gy)</t>
  </si>
  <si>
    <t>fecsop1u0um17em</t>
  </si>
  <si>
    <t>Fejezetek a csoportelméletből (ea)</t>
  </si>
  <si>
    <t>fecsop1u0um17gm</t>
  </si>
  <si>
    <t>Fejezetek a csoportelméletből (gy)</t>
  </si>
  <si>
    <t>fegyur1u0um17em</t>
  </si>
  <si>
    <t>Fejezetek a gyűrűelméletből (ea)</t>
  </si>
  <si>
    <t>fegyur1u0um17gm</t>
  </si>
  <si>
    <t>Fejezetek a gyűrűelméletből (gy)</t>
  </si>
  <si>
    <t>komalg1u0um17em</t>
  </si>
  <si>
    <t>Kommutatív algebra (ea)</t>
  </si>
  <si>
    <t>komalg1u0um17gm</t>
  </si>
  <si>
    <t>Károlyi Gyula</t>
  </si>
  <si>
    <t>Kommutatív algebra (gy)</t>
  </si>
  <si>
    <t>liealg1u0um17em</t>
  </si>
  <si>
    <t>Lie-algebrák (ea)</t>
  </si>
  <si>
    <t>liealg1u0um17gm</t>
  </si>
  <si>
    <t>Lie-algebrák (gy)</t>
  </si>
  <si>
    <t>unalgh1u0um17em</t>
  </si>
  <si>
    <t>Univerzális algebra és hálóelmélet (ea)</t>
  </si>
  <si>
    <t>unalgh1u0um17gm</t>
  </si>
  <si>
    <t>Kiss Emil</t>
  </si>
  <si>
    <t>Univerzális algebra és hálóelmélet (gy)</t>
  </si>
  <si>
    <t>algsza1u0um17em</t>
  </si>
  <si>
    <t>Algebrai számelmélet (ea)</t>
  </si>
  <si>
    <t>algsza1u0um17gm</t>
  </si>
  <si>
    <t>Algebrai számelmélet (gy)</t>
  </si>
  <si>
    <t>anasza1u0um20em</t>
  </si>
  <si>
    <t>Analitikus számelmélet</t>
  </si>
  <si>
    <t>exposz1u0um17em</t>
  </si>
  <si>
    <t>Exponenciális összegek a számélmeletben (ea)</t>
  </si>
  <si>
    <t>Gyarmati Katalin</t>
  </si>
  <si>
    <t>kombsz1u0um17em</t>
  </si>
  <si>
    <t>Kombinatorikus számelmélet (ea)</t>
  </si>
  <si>
    <t>multsz1u0um17em</t>
  </si>
  <si>
    <t>Multiplikativ számelmélet (ea)</t>
  </si>
  <si>
    <t>Szalay Mihály</t>
  </si>
  <si>
    <t>szgelm1u0um17em</t>
  </si>
  <si>
    <t>Számítógépes számelmélet</t>
  </si>
  <si>
    <t>anfkft1u0um17em</t>
  </si>
  <si>
    <t>Analitikus fejezetek a komplex függvénytanból (ea)</t>
  </si>
  <si>
    <t>banalg1u0um17em</t>
  </si>
  <si>
    <t>Banach*-algebrák ábrázolásai és absztrakt harmonikus analízis (ea)</t>
  </si>
  <si>
    <t>banalg1u0um17gm</t>
  </si>
  <si>
    <t>Banach*-algebrák ábrázolásai és absztrakt harmonikus analízis (gy)</t>
  </si>
  <si>
    <t>dindif1u0um17em</t>
  </si>
  <si>
    <t>Dinamikai rendszerek és differenciálegyenletek 1 (ea)</t>
  </si>
  <si>
    <t>dindif1u0um17gm</t>
  </si>
  <si>
    <t>Dinamikai rendszerek és differenciálegyenletek 1 (gy)</t>
  </si>
  <si>
    <t>dindif2u0um17em</t>
  </si>
  <si>
    <t>Dinamikai rendszerek és differenciálegyenletek 2 (ea)</t>
  </si>
  <si>
    <t>dinrsz1u0um17em</t>
  </si>
  <si>
    <t>Dinamikus rendszerek (ea)</t>
  </si>
  <si>
    <t>Buczolich Zoltán</t>
  </si>
  <si>
    <t>disdin1u0um17em</t>
  </si>
  <si>
    <t>Diszkrét dinamikus rendszerek (ea)</t>
  </si>
  <si>
    <t>elpdnm1u0um17em</t>
  </si>
  <si>
    <t>Elliptikus parciális differenciálegyenletek numerikus módszerei és alkalmazásai 1 (ea)</t>
  </si>
  <si>
    <t>elpdnm1u0um17gm</t>
  </si>
  <si>
    <t>Karátson János</t>
  </si>
  <si>
    <t>Elliptikus parciális differenciálegyenletek numerikus módszerei és alkalmazásai 1 (gy)</t>
  </si>
  <si>
    <t>elpdnm2u0um17em</t>
  </si>
  <si>
    <t>Elliptikus parciális differenciálegyenletek numerikus módszerei és alkalmazásai 2 (ea)</t>
  </si>
  <si>
    <t>ergode1u0um17em</t>
  </si>
  <si>
    <t>Ergodelmélet (ea)</t>
  </si>
  <si>
    <t>gefkft1u0um17em</t>
  </si>
  <si>
    <t>Geometriai fejezetek a komplex függvénytanból (ea)</t>
  </si>
  <si>
    <t>Sigray István</t>
  </si>
  <si>
    <t>gemert1u0um17em</t>
  </si>
  <si>
    <t>Geometriai mértékelmélet (ea)</t>
  </si>
  <si>
    <t>gemert1u0um17gm</t>
  </si>
  <si>
    <t>Keleti Tamás</t>
  </si>
  <si>
    <t>Geometriai mértékelmélet (gy)</t>
  </si>
  <si>
    <t>ifpdnm1u0um17em</t>
  </si>
  <si>
    <t>Időfüggő parciális differenciálegyenletek numerikus módszerei és alkalmazásai 1 (ea)</t>
  </si>
  <si>
    <t>ifpdnm1u0um17gm</t>
  </si>
  <si>
    <t>Izsák Ferenc</t>
  </si>
  <si>
    <t>Időfüggő parciális differenciálegyenletek numerikus módszerei és alkalmazásai 1 (gy)</t>
  </si>
  <si>
    <t>ifpdnm2u0um17em</t>
  </si>
  <si>
    <t>Időfüggő parciális differenciálegyenletek numerikus módszerei és alkalmazásai 2 (ea)</t>
  </si>
  <si>
    <t>ifpdnm2u0um17gm</t>
  </si>
  <si>
    <t>Időfüggő parciális differenciálegyenletek numerikus módszerei és alkalmazásai 2 (gy)</t>
  </si>
  <si>
    <t>kompdi1u0um17em</t>
  </si>
  <si>
    <t>Komplex dinamika (ea)</t>
  </si>
  <si>
    <t>kompso1u0um17em</t>
  </si>
  <si>
    <t>Komplex sokaságok (ea)</t>
  </si>
  <si>
    <t>kompso1u0um17gm</t>
  </si>
  <si>
    <t>Komplex sokaságok (gy)</t>
  </si>
  <si>
    <t>lehalm1u0um17em</t>
  </si>
  <si>
    <t>Leíró halmazelmélet (ea)</t>
  </si>
  <si>
    <t>lehalm1u0um17gm</t>
  </si>
  <si>
    <t>Laczkovich Miklós</t>
  </si>
  <si>
    <t>Leíró halmazelmélet (gy)</t>
  </si>
  <si>
    <t>linpde1u0um17em</t>
  </si>
  <si>
    <t>Lineáris parciális differenciálegyenletek (ea)</t>
  </si>
  <si>
    <t>linpde1u0um17gm</t>
  </si>
  <si>
    <t>Simon László</t>
  </si>
  <si>
    <t>Lineáris parciális differenciálegyenletek (gy)</t>
  </si>
  <si>
    <t>nkophtu0um17em</t>
  </si>
  <si>
    <t>Nemkorlátos operátorok Hilbert téren (ea)</t>
  </si>
  <si>
    <t>Sebestyén Zoltán</t>
  </si>
  <si>
    <t>nnfunk1u0um17em</t>
  </si>
  <si>
    <t>Nemlineáris és numerikus funkcionálanalízis (ea)</t>
  </si>
  <si>
    <t>nnfunk1u0um17gm</t>
  </si>
  <si>
    <t>Nemlineáris és numerikus funkcionálanalízis (gy)</t>
  </si>
  <si>
    <t>nlinpd1u0um17em</t>
  </si>
  <si>
    <t>Nemlineáris parciális differenciálegyenletek (ea)</t>
  </si>
  <si>
    <t>numkde1u0um17em</t>
  </si>
  <si>
    <t>Numerikus modellezés és közönséges differenciálegyenletek numerikus megoldási módszerei 1 (ea)</t>
  </si>
  <si>
    <t>numkde1u0um17gm</t>
  </si>
  <si>
    <t>Faragó István</t>
  </si>
  <si>
    <t>Numerikus modellezés és közönséges differenciálegyenletek numerikus megoldási módszerei 1 (gy)</t>
  </si>
  <si>
    <t>numkde2u0um17em</t>
  </si>
  <si>
    <t>Numerikus modellezés és közönséges differenciálegyenletek numerikus megoldási módszerei 2 (ea)</t>
  </si>
  <si>
    <t>numkde2u0um17gm</t>
  </si>
  <si>
    <t>Numerikus modellezés és közönséges differenciálegyenletek numerikus megoldási módszerei 2 (gy)</t>
  </si>
  <si>
    <t>opfcso1u0um17em</t>
  </si>
  <si>
    <t>Operátorfélcsoportok (ea)</t>
  </si>
  <si>
    <t>opfcso1u0um17gm</t>
  </si>
  <si>
    <t>Sikolya Eszter</t>
  </si>
  <si>
    <t>Operátorfélcsoportok (gy)</t>
  </si>
  <si>
    <t>riefel1u0um17em</t>
  </si>
  <si>
    <t>Riemann-felületek (ea)</t>
  </si>
  <si>
    <t>specfv1u0um17em</t>
  </si>
  <si>
    <t>Speciális függvények (ea)</t>
  </si>
  <si>
    <t>topvtb1u0um17em</t>
  </si>
  <si>
    <t>Topologikus vektorterek és Banach-algebrák (ea)</t>
  </si>
  <si>
    <t>topvtb1u0um17gm</t>
  </si>
  <si>
    <t>Topologikus vektorterek és Banach-algebrák (gy)</t>
  </si>
  <si>
    <t>aldims1u0um17em</t>
  </si>
  <si>
    <t>Alacsony dimenziós sokaságok (ea)</t>
  </si>
  <si>
    <t>aldito1u0um17em</t>
  </si>
  <si>
    <t>Algebrai és differenciáltopológia (ea)</t>
  </si>
  <si>
    <t>aldito1u0um17gm</t>
  </si>
  <si>
    <t>Algebrai és differenciáltopológia (gy)</t>
  </si>
  <si>
    <t>alggeo1u0um17em</t>
  </si>
  <si>
    <t>Algebrai geometria (ea)</t>
  </si>
  <si>
    <t>alggeo1u0um17gm</t>
  </si>
  <si>
    <t>Némethi András</t>
  </si>
  <si>
    <t>Algebrai geometria (gy)</t>
  </si>
  <si>
    <t>alggor1u0um20em</t>
  </si>
  <si>
    <t>Algebrai görbék (ea)</t>
  </si>
  <si>
    <t>alggor1u0um20gm</t>
  </si>
  <si>
    <t>Algebrai görbék (gy)</t>
  </si>
  <si>
    <t>ankong1u0um17em</t>
  </si>
  <si>
    <t>Analitikus konvex geometria (ea)</t>
  </si>
  <si>
    <t>ankong1u0um17gm</t>
  </si>
  <si>
    <t>Ifj. Böröczky Károly</t>
  </si>
  <si>
    <t>Analitikus konvex geometria (gy)</t>
  </si>
  <si>
    <t>Differenciáltopológia gyakorlat (gy)</t>
  </si>
  <si>
    <t>digeop1u0um17em</t>
  </si>
  <si>
    <t>Diszkrét geometriai problémák (ea)</t>
  </si>
  <si>
    <t>digeop1u0um17gm</t>
  </si>
  <si>
    <t>Naszódi Márton</t>
  </si>
  <si>
    <t>Diszkrét geometriai problémák (gy)</t>
  </si>
  <si>
    <t>geomod1u0um17em</t>
  </si>
  <si>
    <t>Geometriai modellezés (ea)</t>
  </si>
  <si>
    <t>kokong1u0um17em</t>
  </si>
  <si>
    <t>Kombinatorikus konvex geometria (ea)</t>
  </si>
  <si>
    <t>kokong1u0um17gm</t>
  </si>
  <si>
    <t>Kombinatorikus konvex geometria (gy)</t>
  </si>
  <si>
    <t>liecso1u0um17em</t>
  </si>
  <si>
    <t>Lie-csoportok (ea)</t>
  </si>
  <si>
    <t>liecso1u0um17gm</t>
  </si>
  <si>
    <t>Lie-csoportok (gy)</t>
  </si>
  <si>
    <t>riegeo1u0um17em</t>
  </si>
  <si>
    <t>Riemann-geometria 1 (ea)</t>
  </si>
  <si>
    <t>riegeo1u0um17gm</t>
  </si>
  <si>
    <t>Riemann-geometria 1 (gy)</t>
  </si>
  <si>
    <t>riegeo2u0um17em</t>
  </si>
  <si>
    <t>Riemann-geometria 2 (ea)</t>
  </si>
  <si>
    <t>riegeo2u0um17gm</t>
  </si>
  <si>
    <t>Riemann-geometria 2 (gy)</t>
  </si>
  <si>
    <t>surdig1u0um17em</t>
  </si>
  <si>
    <t>Sűrűségi problémák a diszkrét geometriában (ea)</t>
  </si>
  <si>
    <t>surdig1u0um17gm</t>
  </si>
  <si>
    <t>Sűrűségi problémák a diszkrét geometriában (gy)</t>
  </si>
  <si>
    <t>szimte1u0um17em</t>
  </si>
  <si>
    <t>Szimmetrikus terek (ea)</t>
  </si>
  <si>
    <t>szimte1u0um17gm</t>
  </si>
  <si>
    <t>Szimmetrikus terek (gy)</t>
  </si>
  <si>
    <t>szinto1u0um17em</t>
  </si>
  <si>
    <t>Szingularitások topológiája (ea)</t>
  </si>
  <si>
    <t>veggeo1u0um17em</t>
  </si>
  <si>
    <t>Véges geometria (ea)</t>
  </si>
  <si>
    <t>aringa1u0um17em</t>
  </si>
  <si>
    <t>Áringadozások (ea)</t>
  </si>
  <si>
    <t>bevinf1u0um17em</t>
  </si>
  <si>
    <t>Bevezetés az információelméletbe (ea)</t>
  </si>
  <si>
    <t>eltael1u0um17em</t>
  </si>
  <si>
    <t>Élettartamadatok elemzése (ea)</t>
  </si>
  <si>
    <t>fugnov1u0um17em</t>
  </si>
  <si>
    <t>Független növekményű folyamatok, határeloszlás-tételek (ea)</t>
  </si>
  <si>
    <t>Prokaj Vilmos</t>
  </si>
  <si>
    <t>idosor1u0um17em</t>
  </si>
  <si>
    <t>Idősorok elemzése 1 (ea)</t>
  </si>
  <si>
    <t>stacfo1u0um17em</t>
  </si>
  <si>
    <t>Márkus László</t>
  </si>
  <si>
    <t>idosor1u0um17gm</t>
  </si>
  <si>
    <t>Idősorok elemzése 1 (gy)</t>
  </si>
  <si>
    <t>idosor2u0um17em</t>
  </si>
  <si>
    <t>Idősorok elemzése 2 (ea)</t>
  </si>
  <si>
    <t>idosor2u0um17gm</t>
  </si>
  <si>
    <t>Idősorok elemzése 2 (gy)</t>
  </si>
  <si>
    <t>infsta1u0um17em</t>
  </si>
  <si>
    <t>Információelméleti módszerek a statisztikában (ea)</t>
  </si>
  <si>
    <t>Szabó István</t>
  </si>
  <si>
    <t>kriptg1u0um22em</t>
  </si>
  <si>
    <t>Kriptográfia (ea)</t>
  </si>
  <si>
    <t>penzfo1u0um17em</t>
  </si>
  <si>
    <t>Pénzügyi folyamatok 1 (ea)</t>
  </si>
  <si>
    <t>penzfo2u0um17em</t>
  </si>
  <si>
    <t>Pénzügyi folyamatok 2 (ea)</t>
  </si>
  <si>
    <t>spsztf1u0um17em</t>
  </si>
  <si>
    <t>Speciális sztochasztikus folyamatok (ea)</t>
  </si>
  <si>
    <t>Stacionárius folyamatok (ea)</t>
  </si>
  <si>
    <t>stacfo1u0um17gm</t>
  </si>
  <si>
    <t>Stacionárius folyamatok (gy)</t>
  </si>
  <si>
    <t>statbe1u0um17em</t>
  </si>
  <si>
    <t>Statisztikai becsléselmélet (ea)</t>
  </si>
  <si>
    <t>stathv1u0um17em</t>
  </si>
  <si>
    <t>Statisztikai hipotézisvizsgálat (ea)</t>
  </si>
  <si>
    <t>statszamu0um20gm</t>
  </si>
  <si>
    <t>A statisztika modern számítógépes módszerei</t>
  </si>
  <si>
    <t>adatba1u0um17em</t>
  </si>
  <si>
    <t>Adatbányászat (ea)</t>
  </si>
  <si>
    <t>adatba1u0um17gm</t>
  </si>
  <si>
    <t>Lukács András</t>
  </si>
  <si>
    <t>Adatbányászat (gy)</t>
  </si>
  <si>
    <t>kernel1u0m22em</t>
  </si>
  <si>
    <t>Kernel módszerek</t>
  </si>
  <si>
    <t>algadt1u0um17em</t>
  </si>
  <si>
    <t>Algoritmusok és adatstruktúrák tervezése, elemzése és implementálása 1 (ea)</t>
  </si>
  <si>
    <t>algadt1u0um17gm</t>
  </si>
  <si>
    <t>Algoritmusok és adatstruktúrák tervezése, elemzése és implementálása 1 (gy)</t>
  </si>
  <si>
    <t>algadt2u0um17em</t>
  </si>
  <si>
    <t>Algoritmusok és adatstruktúrák tervezése, elemzése és implementálása 2 (ea)</t>
  </si>
  <si>
    <t>alkdim1u0um22sm</t>
  </si>
  <si>
    <t>Alkalmazott diszkrét matematika szeminárium (sz)</t>
  </si>
  <si>
    <t>bioinf1u0um17em</t>
  </si>
  <si>
    <t>Bioinformatika (ea)</t>
  </si>
  <si>
    <t>bioinf1u0um17gm</t>
  </si>
  <si>
    <t>Bioinformatika (gy)</t>
  </si>
  <si>
    <t>bonyel1u0um17em</t>
  </si>
  <si>
    <t>Bonyolultságelmélet (ea)</t>
  </si>
  <si>
    <t>bonyel1u0um20gm</t>
  </si>
  <si>
    <t>bonysz1u0um22sm</t>
  </si>
  <si>
    <t>Bonyolultságelmélet (gy)</t>
  </si>
  <si>
    <t>Bonyolultságelmélet szeminárium (sz)</t>
  </si>
  <si>
    <t>extkom1u0um20em</t>
  </si>
  <si>
    <t>Extremális kombinatorika</t>
  </si>
  <si>
    <t>Csikvári Péter</t>
  </si>
  <si>
    <t>geoalg1u0um17em</t>
  </si>
  <si>
    <t>Geometriai algoritmusok (ea)</t>
  </si>
  <si>
    <t>Pálvölgyi Dömötör</t>
  </si>
  <si>
    <t>grafsz1u0um22sm</t>
  </si>
  <si>
    <t>Gráfelmélet szeminárium (sz)</t>
  </si>
  <si>
    <t>halmel1u0um17em</t>
  </si>
  <si>
    <t>Halmazelmélet 1 (ea)</t>
  </si>
  <si>
    <t>halmel2u0um17em</t>
  </si>
  <si>
    <t>Halmazelmélet 2 (ea)</t>
  </si>
  <si>
    <t>kodszi1u0um17em</t>
  </si>
  <si>
    <t>Kódok és szimmetrikus struktúrák (ea)</t>
  </si>
  <si>
    <t>Szőnyi Tamás</t>
  </si>
  <si>
    <t>kriptl1u0um17em</t>
  </si>
  <si>
    <t>Kriptológia (ea)</t>
  </si>
  <si>
    <t>kriptl1u0um17gm</t>
  </si>
  <si>
    <t>Sziklai Péter</t>
  </si>
  <si>
    <t>Kriptológia (gy)</t>
  </si>
  <si>
    <t>vfejgr1u0um17em</t>
  </si>
  <si>
    <t>Válogatott fejezetek a gráfelméletből (ea)</t>
  </si>
  <si>
    <t>velstr1u0um20em</t>
  </si>
  <si>
    <t>Véletlen struktúrák és alkalmazásaik</t>
  </si>
  <si>
    <t>wwwhal1u0um17em</t>
  </si>
  <si>
    <t>WWW és hálózatok matematikája (ea)</t>
  </si>
  <si>
    <t>Benczúr András</t>
  </si>
  <si>
    <t>appalg1u0um17em</t>
  </si>
  <si>
    <t>Approximációs algoritmusok (ea)</t>
  </si>
  <si>
    <t>opkuta1u0um17em</t>
  </si>
  <si>
    <t>Az operációkutatás alkalmazásai (ea)</t>
  </si>
  <si>
    <t>Jüttner Alpár</t>
  </si>
  <si>
    <t>egertp1u0um17em</t>
  </si>
  <si>
    <t>Egészértékű programozás 1 (ea)</t>
  </si>
  <si>
    <t>Király Tamás</t>
  </si>
  <si>
    <t>egertp2u0um17em</t>
  </si>
  <si>
    <t>Egészértékű programozás 2 (ea)</t>
  </si>
  <si>
    <t>grafel1u0um17em</t>
  </si>
  <si>
    <t>Gráfelmélet (ea)</t>
  </si>
  <si>
    <t>grafel1u0um17gm</t>
  </si>
  <si>
    <t>Gráfelmélet gyakorlat (gy)</t>
  </si>
  <si>
    <t>jateke1u0um17em</t>
  </si>
  <si>
    <t>Játékelmélet (ea)</t>
  </si>
  <si>
    <t>jateke2u0um17em</t>
  </si>
  <si>
    <t>Játékelmélet II</t>
  </si>
  <si>
    <t>kombal1u0um17em</t>
  </si>
  <si>
    <t>Kombinatorikus algoritmusok 1 (ea)</t>
  </si>
  <si>
    <t>kombal1u0um17gm</t>
  </si>
  <si>
    <t>Kombinatorikus algoritmusok 1 (gy)</t>
  </si>
  <si>
    <t>kombal2u0um17em</t>
  </si>
  <si>
    <t>Kombinatorikus algoritmusok 2 (ea)</t>
  </si>
  <si>
    <t>kombop1u0um17em</t>
  </si>
  <si>
    <t>Kombinatorikus optimalizálási struktúrák (ea)</t>
  </si>
  <si>
    <t>kombsa1u0um17sm</t>
  </si>
  <si>
    <t>lemonl1u0um17gm</t>
  </si>
  <si>
    <t>LEMON library: optimalizációs feladatok megoldása C++-ban (gy)</t>
  </si>
  <si>
    <t>foptim2u0um20em</t>
  </si>
  <si>
    <t>Folytonos optimalizálás II.</t>
  </si>
  <si>
    <t>matroi1u0um17em</t>
  </si>
  <si>
    <t>Matroidelmélet (ea)</t>
  </si>
  <si>
    <t>opkszg1u0um17gm</t>
  </si>
  <si>
    <t>Operációkutatás számítógépes módszerei (gy)</t>
  </si>
  <si>
    <t>opkutp1u0um17gm</t>
  </si>
  <si>
    <t>Operációkutatási projekt (gy)</t>
  </si>
  <si>
    <t>Kis Tamás</t>
  </si>
  <si>
    <t>polkom1u0um17em</t>
  </si>
  <si>
    <t>Poliéderes kombinatorika (ea)</t>
  </si>
  <si>
    <t>sztopt1u0um17em</t>
  </si>
  <si>
    <t>Sztochasztikus optimalizálás (ea)</t>
  </si>
  <si>
    <t>sztopt1u0um17gm</t>
  </si>
  <si>
    <t>Mádi-Nagy Gergely</t>
  </si>
  <si>
    <t>Sztochasztikus optimalizálás (gy)</t>
  </si>
  <si>
    <t>termir1u0um17em</t>
  </si>
  <si>
    <t>Termelésirányítás (ea)</t>
  </si>
  <si>
    <t>utemel1u0um17em</t>
  </si>
  <si>
    <t>Ütemezéselmélet (ea)</t>
  </si>
  <si>
    <t>egykut1u0um22gm</t>
  </si>
  <si>
    <t>Egyéni kutatómunka 1 (gy)</t>
  </si>
  <si>
    <t>egykut2u0um22gm</t>
  </si>
  <si>
    <t>Egyéni kutatómunka 2 (gy)</t>
  </si>
  <si>
    <t>diplom1u0mm17dm</t>
  </si>
  <si>
    <t>Diplomamunka szeminárium 1</t>
  </si>
  <si>
    <t>diplom2u0mm17dm</t>
  </si>
  <si>
    <t>Diplomamunka szeminárium 2</t>
  </si>
  <si>
    <r>
      <t xml:space="preserve">Matematikus mesterszak tantervi háló 2022 szeptemberétől </t>
    </r>
    <r>
      <rPr>
        <b/>
        <sz val="12"/>
        <rFont val="Arial"/>
        <family val="2"/>
        <charset val="238"/>
      </rPr>
      <t>(megjegyzések a lap alján és az utolsó oszlopban)</t>
    </r>
  </si>
  <si>
    <t xml:space="preserve">szakfelelős: Szőnyi Tamás </t>
  </si>
  <si>
    <t>Kód</t>
  </si>
  <si>
    <t>Tantárgy</t>
  </si>
  <si>
    <t>Szemeszter</t>
  </si>
  <si>
    <t>Óra</t>
  </si>
  <si>
    <t>Kr.</t>
  </si>
  <si>
    <t>Ért.</t>
  </si>
  <si>
    <t>Előfeltétel I.</t>
  </si>
  <si>
    <t>Tantárgyfelelős</t>
  </si>
  <si>
    <t>Megjegyzés</t>
  </si>
  <si>
    <t>Ea</t>
  </si>
  <si>
    <t>Gy</t>
  </si>
  <si>
    <t>Lgy</t>
  </si>
  <si>
    <t>konz</t>
  </si>
  <si>
    <t xml:space="preserve">A. Elméleti alapozás (elvégzendő: 15 kredit) </t>
  </si>
  <si>
    <t>K(5)</t>
  </si>
  <si>
    <t>Gyj(5)</t>
  </si>
  <si>
    <t>összes kontaktóra</t>
  </si>
  <si>
    <t>összes kredit</t>
  </si>
  <si>
    <t>összes kollokvium</t>
  </si>
  <si>
    <t>B. Szakmai törzsanyag (elvégzendő 37 kredit)
(B és C együtt legalább 79 kredit)</t>
  </si>
  <si>
    <t>A Kötelezően választható (KOT) tárgyak csoportjából legalább kettőt kell teljesíteni, továbbá ezen kívül legalább 3 további témakörből (blokkból) kell kreditet szerezni.</t>
  </si>
  <si>
    <t xml:space="preserve">Kötelezően választható (KOT) </t>
  </si>
  <si>
    <t>Legalább két teljes tárgyat (előadást és gyakorlatot) el kell végezni.</t>
  </si>
  <si>
    <t>Algebra és számelmélet (ASZ)</t>
  </si>
  <si>
    <t>Analízis (ANA)</t>
  </si>
  <si>
    <t>Besenyei Ádám, 
Tóth Árpád</t>
  </si>
  <si>
    <t>Geometria (GEO)</t>
  </si>
  <si>
    <t>Differenciáltopológia (gy)</t>
  </si>
  <si>
    <t>Valószínűségszámítás és matematikai statisztika (VSZ)</t>
  </si>
  <si>
    <t>e</t>
  </si>
  <si>
    <t>Diszkrét matematika (DIM)</t>
  </si>
  <si>
    <t>Operációkutatás (OPK)</t>
  </si>
  <si>
    <t>C. Differenciált szakmai anyag (elvégzendő 36 kredit)
(B és C együtt legalább 79 kredit)</t>
  </si>
  <si>
    <t>Legalább 3 különböző témakörből (blokkból) kell megszerezni legalább 10-10 kreditet. Kötelező elvégezni a blokkon kívüli Egyéni kutatómunka 1 és 2 tárgyakat.</t>
  </si>
  <si>
    <t>Algebra (ALG)</t>
  </si>
  <si>
    <t>Számelmélet (SZE)</t>
  </si>
  <si>
    <t>Gyarmati Katalin, Károlyi Gyula</t>
  </si>
  <si>
    <t>Stipsicz András, 
Szűcs András</t>
  </si>
  <si>
    <t>Némethi András, 
Szűcs András</t>
  </si>
  <si>
    <t>Sztochasztika (SZT)</t>
  </si>
  <si>
    <t>CK helyett</t>
  </si>
  <si>
    <t>A tárgy kétévente kerül meghirdetésre</t>
  </si>
  <si>
    <t>maximum háromszor vehető fel</t>
  </si>
  <si>
    <r>
      <rPr>
        <b/>
        <sz val="10"/>
        <color indexed="55"/>
        <rFont val="Arial"/>
        <family val="2"/>
        <charset val="238"/>
      </rPr>
      <t>Király Zoltán</t>
    </r>
    <r>
      <rPr>
        <sz val="10"/>
        <color indexed="55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Pálvölgyi Dömötör</t>
    </r>
  </si>
  <si>
    <r>
      <rPr>
        <b/>
        <sz val="10"/>
        <rFont val="Arial"/>
        <family val="2"/>
        <charset val="238"/>
      </rPr>
      <t>Jordán Tibor</t>
    </r>
    <r>
      <rPr>
        <sz val="10"/>
        <color indexed="55"/>
        <rFont val="Arial"/>
        <family val="2"/>
        <charset val="238"/>
      </rPr>
      <t>, Király Zoltán</t>
    </r>
  </si>
  <si>
    <t>Király Zoltán, Jordán Tibor</t>
  </si>
  <si>
    <t>Kombinatorikus struktúrák és algoritmusok feladatmegoldó szeminárium (sz)</t>
  </si>
  <si>
    <t>Blokkon kívül (EKM)</t>
  </si>
  <si>
    <t>Kötelező elvégezni</t>
  </si>
  <si>
    <t>x</t>
  </si>
  <si>
    <t>D. Diplomamunka</t>
  </si>
  <si>
    <t>E. Szabadon választható tárgyak (elvégzendő 6 kredit)</t>
  </si>
  <si>
    <t>Szabadon választható tárgy</t>
  </si>
  <si>
    <t>Jelölések:</t>
  </si>
  <si>
    <t>Értékelés</t>
  </si>
  <si>
    <t>Előfeltételek</t>
  </si>
  <si>
    <t>Tárgyak típusa</t>
  </si>
  <si>
    <t>Követelmények:</t>
  </si>
  <si>
    <t xml:space="preserve">Megszerzendő: 120 kredit. Ebből: </t>
  </si>
  <si>
    <t>B és C együtt legalább 79 kredit</t>
  </si>
  <si>
    <t>A BSc-s tárgyak egyéb, a BSc tanmenetében szereplő előfeltételei alól (a korábbi tanulmányok alapján) mentesség kérhető.</t>
  </si>
  <si>
    <t>A B. és C. rész megszorításai a megfelelő résznél olvashatók a megjegyzés oszlopában.</t>
  </si>
  <si>
    <t>A választható tárgyak nem minden évben kerülnek meghirdetésre, a meghirdetéssel kapcsolatban a tárgyfelelős ad tájékoztatást.</t>
  </si>
  <si>
    <t>Mobilitás</t>
  </si>
  <si>
    <t>Csáji Balázs csanád</t>
  </si>
  <si>
    <t>Backhausz Ágnes</t>
  </si>
  <si>
    <t>A matematikus és alkalmazott matematikus specializációról érkezetteknél ezt a blokkot elvégzettnek tekintjük; ezen hallgatóknak az itteni tárgyak helyett szabad matematikai krediteket kell fölvenniük.</t>
  </si>
  <si>
    <t>Gyj(5) = gyakorlati jegy</t>
  </si>
  <si>
    <t>K(5) = kollokvium</t>
  </si>
  <si>
    <t>e = erős</t>
  </si>
  <si>
    <t>gy = gyenge</t>
  </si>
  <si>
    <t>x = kötelező</t>
  </si>
  <si>
    <t>kv = választható</t>
  </si>
  <si>
    <t>Megjegyzések:</t>
  </si>
  <si>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. 15 kredit elméleti alapozás </t>
    </r>
  </si>
  <si>
    <r>
      <rPr>
        <b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>. 37 kredit szakmai törzsanyag</t>
    </r>
  </si>
  <si>
    <r>
      <rPr>
        <b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>. 36 kredit differenciált szakmai anyag</t>
    </r>
  </si>
  <si>
    <r>
      <rPr>
        <b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>. 20 kredit diplomamunka szemináriumok</t>
    </r>
  </si>
  <si>
    <t>6 szabad kredit</t>
  </si>
  <si>
    <t xml:space="preserve">A későbbi sztochasztika tárgyak elvégzéséhez javasolt ezen tárgy fölvétele mindenkinek, aki nem matematikus  vagy alkalmazott matematikus specializációról érkezett. </t>
  </si>
  <si>
    <t xml:space="preserve">A Valószínűségszámítás és statisztika (valsta1u0um17em) tárgy anyagára épül. Ezen tárgy elvégzése erősen javasolt mindazoknak, akik nem matematikus vagy alkalmazott matematikus specializációról érkeztek.  </t>
  </si>
  <si>
    <r>
      <rPr>
        <sz val="11"/>
        <color theme="1"/>
        <rFont val="Calibri"/>
        <family val="2"/>
        <charset val="238"/>
        <scheme val="minor"/>
      </rPr>
      <t xml:space="preserve">Elengedve a matematika és alkalmazott matematika specializációról érkezőknek, ők helyette szabad </t>
    </r>
    <r>
      <rPr>
        <b/>
        <sz val="10"/>
        <rFont val="Arial"/>
        <family val="2"/>
        <charset val="238"/>
      </rPr>
      <t xml:space="preserve">matematikai </t>
    </r>
    <r>
      <rPr>
        <sz val="11"/>
        <color theme="1"/>
        <rFont val="Calibri"/>
        <family val="2"/>
        <charset val="238"/>
        <scheme val="minor"/>
      </rPr>
      <t>krediteket vehetnek föl, elsősorban  a differenciált szakmai anyagban (C) szereplő tárgyak közül.</t>
    </r>
  </si>
  <si>
    <t>Matematikus mesterképzési szakon a megszerzendő szakképzettség gyakorlásához szükséges idegen szaknyelvi ismeretek elsajátításának tantervi helyét és a nyelvismeret meglétének mérését az utolsó fül (szaknyelvi ismeretek) tartalmazza.</t>
  </si>
  <si>
    <t>A nyelvismeret elsajátításának tantervi helye:</t>
  </si>
  <si>
    <t>Az előírt nyelvismeret meglétének mérése:</t>
  </si>
  <si>
    <t xml:space="preserve">a matematikus vagy alkalmazott matematikus mesterszak mintatantervében szereplő kötelező vagy kötelezően választható tárgyak vagy Erasmus részképzés során teljesített matematikai tárgyak közül legalább 6 kreditnyi tárgy angol nyelven (azaz a Neptunban angol nyelvűként jelölt kurzus felvételével) történő elvégzése. </t>
  </si>
  <si>
    <t>a fenti 6 kreditnyi tárgy legalább elégséges vagy megfelelt minősítésű teljesítése.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</si>
</sst>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3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name val="arial"/>
      <family val="2"/>
      <charset val="1"/>
    </font>
    <font>
      <b/>
      <sz val="12"/>
      <name val="Arial"/>
      <family val="2"/>
      <charset val="238"/>
    </font>
    <font>
      <b/>
      <sz val="11"/>
      <name val="arial"/>
      <family val="2"/>
      <charset val="1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1"/>
      <color indexed="63"/>
      <name val="Calibri"/>
      <family val="2"/>
    </font>
    <font>
      <sz val="10"/>
      <color indexed="63"/>
      <name val="Arial"/>
      <family val="2"/>
    </font>
    <font>
      <b/>
      <sz val="10"/>
      <color rgb="FFC0504D"/>
      <name val="Arial"/>
      <family val="2"/>
      <charset val="238"/>
    </font>
    <font>
      <sz val="12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b/>
      <sz val="16"/>
      <color indexed="63"/>
      <name val="Times New Roman"/>
      <family val="1"/>
    </font>
    <font>
      <sz val="10"/>
      <color indexed="63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55"/>
      <name val="Arial"/>
      <family val="2"/>
      <charset val="238"/>
    </font>
    <font>
      <sz val="10"/>
      <color indexed="55"/>
      <name val="Arial"/>
      <family val="2"/>
      <charset val="238"/>
    </font>
    <font>
      <sz val="10"/>
      <name val="Ariel"/>
      <charset val="238"/>
    </font>
    <font>
      <b/>
      <sz val="10"/>
      <name val="Ariel"/>
      <charset val="238"/>
    </font>
    <font>
      <b/>
      <sz val="10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DDDDDD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CCFFFF"/>
        <bgColor rgb="FFCCFFCC"/>
      </patternFill>
    </fill>
    <fill>
      <patternFill patternType="solid">
        <fgColor rgb="FFFFFF66"/>
        <bgColor rgb="FFFFFF00"/>
      </patternFill>
    </fill>
    <fill>
      <patternFill patternType="solid">
        <fgColor rgb="FF99FF66"/>
        <bgColor rgb="FFCCFFCC"/>
      </patternFill>
    </fill>
    <fill>
      <patternFill patternType="solid">
        <fgColor rgb="FF99FF66"/>
        <bgColor indexed="64"/>
      </patternFill>
    </fill>
    <fill>
      <patternFill patternType="solid">
        <fgColor theme="0" tint="-0.14999847407452621"/>
        <bgColor indexed="57"/>
      </patternFill>
    </fill>
    <fill>
      <patternFill patternType="solid">
        <fgColor rgb="FFFFC000"/>
        <bgColor rgb="FFCCFFCC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3" fillId="0" borderId="0"/>
  </cellStyleXfs>
  <cellXfs count="271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7" fillId="6" borderId="10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center" vertical="center"/>
    </xf>
    <xf numFmtId="0" fontId="10" fillId="0" borderId="21" xfId="2" applyFont="1" applyBorder="1" applyAlignment="1">
      <alignment horizontal="left" vertical="center"/>
    </xf>
    <xf numFmtId="0" fontId="1" fillId="0" borderId="21" xfId="1" applyBorder="1" applyAlignment="1">
      <alignment horizontal="left" vertical="center"/>
    </xf>
    <xf numFmtId="0" fontId="1" fillId="0" borderId="18" xfId="1" applyBorder="1" applyAlignment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18" xfId="1" applyFont="1" applyBorder="1"/>
    <xf numFmtId="0" fontId="10" fillId="0" borderId="18" xfId="2" applyFont="1" applyBorder="1" applyAlignment="1">
      <alignment vertical="center"/>
    </xf>
    <xf numFmtId="0" fontId="1" fillId="0" borderId="18" xfId="1" applyBorder="1"/>
    <xf numFmtId="0" fontId="10" fillId="0" borderId="21" xfId="1" applyFont="1" applyBorder="1" applyAlignment="1">
      <alignment horizontal="left" vertical="center"/>
    </xf>
    <xf numFmtId="0" fontId="26" fillId="0" borderId="21" xfId="1" applyFont="1" applyBorder="1" applyAlignment="1">
      <alignment horizontal="left" vertical="center"/>
    </xf>
    <xf numFmtId="0" fontId="26" fillId="0" borderId="18" xfId="1" applyFont="1" applyBorder="1" applyAlignment="1">
      <alignment vertical="center"/>
    </xf>
    <xf numFmtId="0" fontId="7" fillId="0" borderId="21" xfId="2" applyFont="1" applyBorder="1" applyAlignment="1">
      <alignment horizontal="left" vertical="center"/>
    </xf>
    <xf numFmtId="0" fontId="1" fillId="0" borderId="22" xfId="1" applyBorder="1" applyAlignment="1">
      <alignment horizontal="center"/>
    </xf>
    <xf numFmtId="0" fontId="6" fillId="0" borderId="24" xfId="1" applyFont="1" applyBorder="1" applyAlignment="1">
      <alignment horizontal="left" vertical="center" wrapText="1"/>
    </xf>
    <xf numFmtId="0" fontId="1" fillId="0" borderId="25" xfId="1" applyBorder="1" applyAlignment="1">
      <alignment horizontal="left" vertical="center"/>
    </xf>
    <xf numFmtId="0" fontId="1" fillId="0" borderId="25" xfId="1" applyBorder="1" applyAlignment="1">
      <alignment vertical="center"/>
    </xf>
    <xf numFmtId="0" fontId="3" fillId="0" borderId="25" xfId="1" applyFont="1" applyBorder="1"/>
    <xf numFmtId="0" fontId="10" fillId="0" borderId="25" xfId="1" applyFont="1" applyBorder="1"/>
    <xf numFmtId="0" fontId="10" fillId="0" borderId="25" xfId="2" applyFont="1" applyBorder="1" applyAlignment="1">
      <alignment vertical="center"/>
    </xf>
    <xf numFmtId="0" fontId="1" fillId="0" borderId="25" xfId="1" applyBorder="1"/>
    <xf numFmtId="0" fontId="26" fillId="0" borderId="25" xfId="1" applyFont="1" applyBorder="1" applyAlignment="1">
      <alignment vertical="center"/>
    </xf>
    <xf numFmtId="0" fontId="6" fillId="0" borderId="6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164" fontId="15" fillId="6" borderId="1" xfId="1" applyNumberFormat="1" applyFont="1" applyFill="1" applyBorder="1" applyAlignment="1">
      <alignment horizontal="center" vertical="center"/>
    </xf>
    <xf numFmtId="164" fontId="15" fillId="6" borderId="27" xfId="1" applyNumberFormat="1" applyFont="1" applyFill="1" applyBorder="1" applyAlignment="1">
      <alignment horizontal="center" vertical="center"/>
    </xf>
    <xf numFmtId="164" fontId="17" fillId="6" borderId="1" xfId="1" applyNumberFormat="1" applyFont="1" applyFill="1" applyBorder="1" applyAlignment="1">
      <alignment horizontal="center" vertical="center"/>
    </xf>
    <xf numFmtId="164" fontId="17" fillId="6" borderId="27" xfId="1" applyNumberFormat="1" applyFont="1" applyFill="1" applyBorder="1" applyAlignment="1">
      <alignment horizontal="center" vertical="center"/>
    </xf>
    <xf numFmtId="164" fontId="18" fillId="6" borderId="1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23" xfId="1" applyBorder="1" applyAlignment="1">
      <alignment horizontal="center"/>
    </xf>
    <xf numFmtId="0" fontId="7" fillId="0" borderId="2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164" fontId="15" fillId="6" borderId="25" xfId="1" applyNumberFormat="1" applyFont="1" applyFill="1" applyBorder="1" applyAlignment="1">
      <alignment horizontal="center" vertical="center"/>
    </xf>
    <xf numFmtId="164" fontId="17" fillId="6" borderId="25" xfId="1" applyNumberFormat="1" applyFont="1" applyFill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27" xfId="2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3" fillId="0" borderId="27" xfId="1" applyFont="1" applyBorder="1" applyAlignment="1">
      <alignment horizontal="center" vertical="center"/>
    </xf>
    <xf numFmtId="0" fontId="27" fillId="0" borderId="1" xfId="2" applyFont="1" applyBorder="1" applyAlignment="1">
      <alignment horizontal="center" vertical="center"/>
    </xf>
    <xf numFmtId="0" fontId="27" fillId="0" borderId="27" xfId="2" applyFont="1" applyBorder="1" applyAlignment="1">
      <alignment horizontal="center" vertical="center"/>
    </xf>
    <xf numFmtId="0" fontId="27" fillId="0" borderId="27" xfId="1" applyFont="1" applyBorder="1" applyAlignment="1">
      <alignment horizontal="center" vertical="center"/>
    </xf>
    <xf numFmtId="0" fontId="16" fillId="0" borderId="0" xfId="1" applyFont="1" applyAlignment="1">
      <alignment vertical="center"/>
    </xf>
    <xf numFmtId="0" fontId="23" fillId="0" borderId="25" xfId="1" applyFont="1" applyBorder="1" applyAlignment="1">
      <alignment horizontal="center" vertical="center"/>
    </xf>
    <xf numFmtId="0" fontId="27" fillId="0" borderId="25" xfId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/>
    </xf>
    <xf numFmtId="0" fontId="11" fillId="0" borderId="25" xfId="2" applyFont="1" applyBorder="1" applyAlignment="1">
      <alignment horizontal="center" vertical="center"/>
    </xf>
    <xf numFmtId="0" fontId="6" fillId="0" borderId="28" xfId="1" applyFont="1" applyBorder="1" applyAlignment="1">
      <alignment horizontal="left" vertical="center" wrapText="1"/>
    </xf>
    <xf numFmtId="0" fontId="7" fillId="4" borderId="15" xfId="1" applyFont="1" applyFill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27" xfId="2" applyFont="1" applyBorder="1" applyAlignment="1">
      <alignment horizontal="left" vertical="center"/>
    </xf>
    <xf numFmtId="0" fontId="2" fillId="0" borderId="27" xfId="1" applyFont="1" applyBorder="1" applyAlignment="1">
      <alignment horizontal="left" vertical="center"/>
    </xf>
    <xf numFmtId="0" fontId="2" fillId="0" borderId="27" xfId="2" applyFont="1" applyBorder="1" applyAlignment="1">
      <alignment horizontal="center" vertical="center"/>
    </xf>
    <xf numFmtId="0" fontId="2" fillId="0" borderId="27" xfId="1" applyFont="1" applyBorder="1" applyAlignment="1">
      <alignment vertical="center"/>
    </xf>
    <xf numFmtId="0" fontId="1" fillId="0" borderId="27" xfId="1" applyBorder="1" applyAlignment="1">
      <alignment vertical="center"/>
    </xf>
    <xf numFmtId="0" fontId="7" fillId="6" borderId="27" xfId="1" applyFont="1" applyFill="1" applyBorder="1" applyAlignment="1">
      <alignment horizontal="center" vertical="center"/>
    </xf>
    <xf numFmtId="0" fontId="7" fillId="6" borderId="18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10" fillId="0" borderId="18" xfId="2" applyFont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11" fillId="0" borderId="27" xfId="2" applyFont="1" applyBorder="1" applyAlignment="1">
      <alignment horizontal="left" vertical="center"/>
    </xf>
    <xf numFmtId="0" fontId="7" fillId="0" borderId="27" xfId="1" applyFont="1" applyBorder="1" applyAlignment="1">
      <alignment vertical="center"/>
    </xf>
    <xf numFmtId="0" fontId="7" fillId="0" borderId="27" xfId="1" applyFont="1" applyBorder="1" applyAlignment="1">
      <alignment horizontal="left" vertical="center"/>
    </xf>
    <xf numFmtId="0" fontId="7" fillId="0" borderId="27" xfId="2" applyFont="1" applyBorder="1" applyAlignment="1">
      <alignment horizontal="left" vertical="center"/>
    </xf>
    <xf numFmtId="0" fontId="7" fillId="6" borderId="27" xfId="1" applyFont="1" applyFill="1" applyBorder="1" applyAlignment="1">
      <alignment horizontal="left" vertical="center"/>
    </xf>
    <xf numFmtId="0" fontId="7" fillId="6" borderId="18" xfId="1" applyFont="1" applyFill="1" applyBorder="1" applyAlignment="1">
      <alignment horizontal="left" vertical="center"/>
    </xf>
    <xf numFmtId="0" fontId="1" fillId="0" borderId="27" xfId="1" applyBorder="1" applyAlignment="1">
      <alignment horizontal="left" vertical="center"/>
    </xf>
    <xf numFmtId="0" fontId="10" fillId="0" borderId="27" xfId="1" applyFont="1" applyBorder="1" applyAlignment="1">
      <alignment horizontal="left" vertical="center"/>
    </xf>
    <xf numFmtId="0" fontId="22" fillId="0" borderId="27" xfId="1" applyFont="1" applyBorder="1" applyAlignment="1">
      <alignment vertical="center"/>
    </xf>
    <xf numFmtId="49" fontId="3" fillId="0" borderId="18" xfId="1" applyNumberFormat="1" applyFont="1" applyBorder="1"/>
    <xf numFmtId="0" fontId="27" fillId="0" borderId="27" xfId="1" applyFont="1" applyBorder="1" applyAlignment="1">
      <alignment horizontal="left" vertical="center"/>
    </xf>
    <xf numFmtId="0" fontId="27" fillId="0" borderId="27" xfId="1" applyFont="1" applyBorder="1" applyAlignment="1">
      <alignment vertical="center"/>
    </xf>
    <xf numFmtId="0" fontId="12" fillId="0" borderId="27" xfId="2" applyFont="1" applyBorder="1" applyAlignment="1">
      <alignment vertical="center"/>
    </xf>
    <xf numFmtId="0" fontId="1" fillId="0" borderId="0" xfId="1" applyAlignment="1">
      <alignment horizontal="center" vertical="center"/>
    </xf>
    <xf numFmtId="0" fontId="1" fillId="0" borderId="22" xfId="1" applyBorder="1"/>
    <xf numFmtId="164" fontId="18" fillId="6" borderId="32" xfId="1" applyNumberFormat="1" applyFont="1" applyFill="1" applyBorder="1" applyAlignment="1">
      <alignment horizontal="center" vertical="center"/>
    </xf>
    <xf numFmtId="0" fontId="7" fillId="6" borderId="34" xfId="1" applyFont="1" applyFill="1" applyBorder="1" applyAlignment="1">
      <alignment horizontal="center" vertical="center"/>
    </xf>
    <xf numFmtId="0" fontId="7" fillId="6" borderId="33" xfId="1" applyFont="1" applyFill="1" applyBorder="1" applyAlignment="1">
      <alignment horizontal="center" vertical="center"/>
    </xf>
    <xf numFmtId="0" fontId="10" fillId="0" borderId="15" xfId="2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1" fillId="0" borderId="15" xfId="2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16" xfId="2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1" fillId="0" borderId="17" xfId="1" applyBorder="1" applyAlignment="1">
      <alignment vertical="center"/>
    </xf>
    <xf numFmtId="164" fontId="18" fillId="6" borderId="34" xfId="1" applyNumberFormat="1" applyFont="1" applyFill="1" applyBorder="1" applyAlignment="1">
      <alignment horizontal="center" vertical="center"/>
    </xf>
    <xf numFmtId="164" fontId="18" fillId="6" borderId="4" xfId="1" applyNumberFormat="1" applyFont="1" applyFill="1" applyBorder="1" applyAlignment="1">
      <alignment horizontal="center" vertical="center"/>
    </xf>
    <xf numFmtId="0" fontId="10" fillId="0" borderId="2" xfId="2" applyFont="1" applyBorder="1" applyAlignment="1">
      <alignment vertical="center"/>
    </xf>
    <xf numFmtId="0" fontId="11" fillId="0" borderId="16" xfId="2" applyFont="1" applyBorder="1" applyAlignment="1">
      <alignment horizontal="center" vertical="center"/>
    </xf>
    <xf numFmtId="0" fontId="1" fillId="0" borderId="16" xfId="1" applyBorder="1" applyAlignment="1">
      <alignment vertical="center"/>
    </xf>
    <xf numFmtId="0" fontId="9" fillId="4" borderId="36" xfId="2" applyFont="1" applyFill="1" applyBorder="1" applyAlignment="1">
      <alignment vertical="center"/>
    </xf>
    <xf numFmtId="0" fontId="5" fillId="5" borderId="31" xfId="1" applyFont="1" applyFill="1" applyBorder="1" applyAlignment="1">
      <alignment horizontal="center" vertical="center" wrapText="1"/>
    </xf>
    <xf numFmtId="0" fontId="5" fillId="5" borderId="29" xfId="1" applyFont="1" applyFill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14" fillId="0" borderId="29" xfId="3" applyFont="1" applyBorder="1" applyAlignment="1">
      <alignment vertical="center" wrapText="1"/>
    </xf>
    <xf numFmtId="0" fontId="16" fillId="6" borderId="29" xfId="1" applyFont="1" applyFill="1" applyBorder="1" applyAlignment="1">
      <alignment vertical="center" wrapText="1"/>
    </xf>
    <xf numFmtId="0" fontId="16" fillId="6" borderId="35" xfId="1" applyFont="1" applyFill="1" applyBorder="1" applyAlignment="1">
      <alignment vertical="center" wrapText="1"/>
    </xf>
    <xf numFmtId="0" fontId="16" fillId="0" borderId="29" xfId="1" applyFont="1" applyBorder="1" applyAlignment="1">
      <alignment vertical="center" wrapText="1"/>
    </xf>
    <xf numFmtId="0" fontId="16" fillId="5" borderId="29" xfId="1" applyFont="1" applyFill="1" applyBorder="1" applyAlignment="1">
      <alignment horizontal="center" vertical="center" wrapText="1"/>
    </xf>
    <xf numFmtId="0" fontId="5" fillId="4" borderId="29" xfId="1" applyFont="1" applyFill="1" applyBorder="1" applyAlignment="1">
      <alignment horizontal="center" vertical="center" wrapText="1"/>
    </xf>
    <xf numFmtId="0" fontId="7" fillId="4" borderId="29" xfId="1" applyFont="1" applyFill="1" applyBorder="1" applyAlignment="1">
      <alignment horizontal="left" vertical="center" wrapText="1"/>
    </xf>
    <xf numFmtId="0" fontId="1" fillId="0" borderId="29" xfId="1" applyBorder="1" applyAlignment="1">
      <alignment vertical="center" wrapText="1"/>
    </xf>
    <xf numFmtId="0" fontId="1" fillId="5" borderId="29" xfId="1" applyFill="1" applyBorder="1" applyAlignment="1">
      <alignment horizontal="center" vertical="center" wrapText="1"/>
    </xf>
    <xf numFmtId="0" fontId="1" fillId="5" borderId="29" xfId="1" applyFill="1" applyBorder="1" applyAlignment="1">
      <alignment horizontal="left" vertical="center" wrapText="1"/>
    </xf>
    <xf numFmtId="0" fontId="1" fillId="6" borderId="29" xfId="1" applyFill="1" applyBorder="1" applyAlignment="1">
      <alignment vertical="center" wrapText="1"/>
    </xf>
    <xf numFmtId="0" fontId="7" fillId="3" borderId="29" xfId="1" applyFont="1" applyFill="1" applyBorder="1" applyAlignment="1">
      <alignment horizontal="left" vertical="center" wrapText="1"/>
    </xf>
    <xf numFmtId="0" fontId="10" fillId="0" borderId="29" xfId="2" applyFont="1" applyBorder="1" applyAlignment="1">
      <alignment vertical="center" wrapText="1"/>
    </xf>
    <xf numFmtId="0" fontId="20" fillId="0" borderId="29" xfId="3" applyFont="1" applyBorder="1" applyAlignment="1">
      <alignment vertical="center" wrapText="1"/>
    </xf>
    <xf numFmtId="0" fontId="1" fillId="6" borderId="35" xfId="1" applyFill="1" applyBorder="1" applyAlignment="1">
      <alignment vertical="center" wrapText="1"/>
    </xf>
    <xf numFmtId="0" fontId="7" fillId="4" borderId="31" xfId="1" applyFont="1" applyFill="1" applyBorder="1" applyAlignment="1">
      <alignment horizontal="left" vertical="center" wrapText="1"/>
    </xf>
    <xf numFmtId="0" fontId="7" fillId="5" borderId="29" xfId="1" applyFont="1" applyFill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1" fillId="0" borderId="29" xfId="2" applyFont="1" applyBorder="1" applyAlignment="1">
      <alignment vertical="center" wrapText="1"/>
    </xf>
    <xf numFmtId="0" fontId="1" fillId="0" borderId="29" xfId="1" applyBorder="1" applyAlignment="1">
      <alignment horizontal="left" vertical="center" wrapText="1"/>
    </xf>
    <xf numFmtId="0" fontId="27" fillId="0" borderId="29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left" vertical="center" wrapText="1"/>
    </xf>
    <xf numFmtId="0" fontId="1" fillId="5" borderId="29" xfId="1" applyFill="1" applyBorder="1" applyAlignment="1">
      <alignment vertical="center" wrapText="1"/>
    </xf>
    <xf numFmtId="0" fontId="5" fillId="3" borderId="39" xfId="1" applyFont="1" applyFill="1" applyBorder="1" applyAlignment="1">
      <alignment horizontal="left" vertical="center" wrapText="1"/>
    </xf>
    <xf numFmtId="0" fontId="7" fillId="5" borderId="31" xfId="1" applyFont="1" applyFill="1" applyBorder="1" applyAlignment="1">
      <alignment horizontal="center" vertical="center" wrapText="1"/>
    </xf>
    <xf numFmtId="0" fontId="1" fillId="6" borderId="30" xfId="1" applyFill="1" applyBorder="1" applyAlignment="1">
      <alignment vertical="center" wrapText="1"/>
    </xf>
    <xf numFmtId="0" fontId="16" fillId="0" borderId="0" xfId="1" applyFont="1" applyAlignment="1">
      <alignment wrapText="1"/>
    </xf>
    <xf numFmtId="0" fontId="1" fillId="0" borderId="0" xfId="1" applyAlignment="1">
      <alignment vertical="center" wrapText="1"/>
    </xf>
    <xf numFmtId="0" fontId="16" fillId="0" borderId="0" xfId="1" applyFont="1" applyAlignment="1">
      <alignment vertical="center" wrapText="1"/>
    </xf>
    <xf numFmtId="164" fontId="18" fillId="6" borderId="19" xfId="1" applyNumberFormat="1" applyFont="1" applyFill="1" applyBorder="1" applyAlignment="1">
      <alignment horizontal="center" vertical="center"/>
    </xf>
    <xf numFmtId="0" fontId="7" fillId="6" borderId="20" xfId="1" applyFont="1" applyFill="1" applyBorder="1" applyAlignment="1">
      <alignment horizontal="center" vertical="center"/>
    </xf>
    <xf numFmtId="0" fontId="28" fillId="7" borderId="27" xfId="1" applyFont="1" applyFill="1" applyBorder="1" applyAlignment="1">
      <alignment horizontal="center" vertical="center"/>
    </xf>
    <xf numFmtId="0" fontId="1" fillId="7" borderId="27" xfId="1" applyFill="1" applyBorder="1" applyAlignment="1">
      <alignment horizontal="left" vertical="center"/>
    </xf>
    <xf numFmtId="0" fontId="7" fillId="7" borderId="27" xfId="1" applyFont="1" applyFill="1" applyBorder="1" applyAlignment="1">
      <alignment horizontal="left" vertical="center"/>
    </xf>
    <xf numFmtId="0" fontId="2" fillId="7" borderId="27" xfId="1" applyFont="1" applyFill="1" applyBorder="1" applyAlignment="1">
      <alignment horizontal="left" vertical="center"/>
    </xf>
    <xf numFmtId="0" fontId="1" fillId="8" borderId="27" xfId="1" applyFill="1" applyBorder="1" applyAlignment="1">
      <alignment horizontal="center" vertical="center"/>
    </xf>
    <xf numFmtId="0" fontId="1" fillId="8" borderId="27" xfId="1" applyFill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1" fillId="8" borderId="27" xfId="1" applyFill="1" applyBorder="1" applyAlignment="1">
      <alignment horizontal="left" vertical="center"/>
    </xf>
    <xf numFmtId="0" fontId="5" fillId="9" borderId="27" xfId="1" applyFont="1" applyFill="1" applyBorder="1" applyAlignment="1">
      <alignment horizontal="center" vertical="center"/>
    </xf>
    <xf numFmtId="0" fontId="1" fillId="8" borderId="27" xfId="1" applyFill="1" applyBorder="1" applyAlignment="1">
      <alignment horizontal="center" vertical="center" wrapText="1"/>
    </xf>
    <xf numFmtId="0" fontId="1" fillId="9" borderId="27" xfId="1" applyFill="1" applyBorder="1" applyAlignment="1">
      <alignment horizontal="center" vertical="center" wrapText="1"/>
    </xf>
    <xf numFmtId="0" fontId="4" fillId="0" borderId="12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7" fillId="5" borderId="27" xfId="1" applyFont="1" applyFill="1" applyBorder="1" applyAlignment="1">
      <alignment horizontal="center" vertical="center"/>
    </xf>
    <xf numFmtId="0" fontId="7" fillId="5" borderId="18" xfId="1" applyFont="1" applyFill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9" fillId="4" borderId="36" xfId="2" applyFont="1" applyFill="1" applyBorder="1" applyAlignment="1">
      <alignment horizontal="left" vertical="center"/>
    </xf>
    <xf numFmtId="0" fontId="9" fillId="4" borderId="37" xfId="2" applyFont="1" applyFill="1" applyBorder="1" applyAlignment="1">
      <alignment horizontal="left" vertical="center"/>
    </xf>
    <xf numFmtId="0" fontId="7" fillId="5" borderId="15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7" fillId="5" borderId="17" xfId="1" applyFont="1" applyFill="1" applyBorder="1" applyAlignment="1">
      <alignment horizontal="center" vertical="center"/>
    </xf>
    <xf numFmtId="0" fontId="7" fillId="4" borderId="45" xfId="1" applyFont="1" applyFill="1" applyBorder="1" applyAlignment="1">
      <alignment horizontal="center" vertical="center" wrapText="1"/>
    </xf>
    <xf numFmtId="0" fontId="7" fillId="4" borderId="46" xfId="1" applyFont="1" applyFill="1" applyBorder="1" applyAlignment="1">
      <alignment horizontal="center" vertical="center" wrapText="1"/>
    </xf>
    <xf numFmtId="0" fontId="7" fillId="4" borderId="39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15" fillId="6" borderId="21" xfId="2" applyFont="1" applyFill="1" applyBorder="1" applyAlignment="1">
      <alignment horizontal="right" vertical="center"/>
    </xf>
    <xf numFmtId="0" fontId="15" fillId="6" borderId="18" xfId="2" applyFont="1" applyFill="1" applyBorder="1" applyAlignment="1">
      <alignment horizontal="right" vertical="center"/>
    </xf>
    <xf numFmtId="164" fontId="15" fillId="6" borderId="1" xfId="1" applyNumberFormat="1" applyFont="1" applyFill="1" applyBorder="1" applyAlignment="1">
      <alignment horizontal="center" vertical="center"/>
    </xf>
    <xf numFmtId="164" fontId="15" fillId="6" borderId="27" xfId="1" applyNumberFormat="1" applyFont="1" applyFill="1" applyBorder="1" applyAlignment="1">
      <alignment horizontal="center" vertical="center"/>
    </xf>
    <xf numFmtId="164" fontId="15" fillId="6" borderId="18" xfId="1" applyNumberFormat="1" applyFont="1" applyFill="1" applyBorder="1" applyAlignment="1">
      <alignment horizontal="center" vertical="center"/>
    </xf>
    <xf numFmtId="164" fontId="15" fillId="6" borderId="3" xfId="1" applyNumberFormat="1" applyFont="1" applyFill="1" applyBorder="1" applyAlignment="1">
      <alignment horizontal="center" vertical="center"/>
    </xf>
    <xf numFmtId="0" fontId="19" fillId="10" borderId="36" xfId="3" applyFont="1" applyFill="1" applyBorder="1" applyAlignment="1">
      <alignment horizontal="left" vertical="center" wrapText="1"/>
    </xf>
    <xf numFmtId="0" fontId="19" fillId="10" borderId="37" xfId="3" applyFont="1" applyFill="1" applyBorder="1" applyAlignment="1">
      <alignment horizontal="left" vertical="center" wrapText="1"/>
    </xf>
    <xf numFmtId="0" fontId="11" fillId="4" borderId="15" xfId="2" applyFont="1" applyFill="1" applyBorder="1" applyAlignment="1">
      <alignment horizontal="left" vertical="center"/>
    </xf>
    <xf numFmtId="0" fontId="11" fillId="4" borderId="17" xfId="2" applyFont="1" applyFill="1" applyBorder="1" applyAlignment="1">
      <alignment horizontal="left" vertical="center"/>
    </xf>
    <xf numFmtId="0" fontId="17" fillId="6" borderId="21" xfId="2" applyFont="1" applyFill="1" applyBorder="1" applyAlignment="1">
      <alignment horizontal="right" vertical="center"/>
    </xf>
    <xf numFmtId="0" fontId="17" fillId="6" borderId="18" xfId="2" applyFont="1" applyFill="1" applyBorder="1" applyAlignment="1">
      <alignment horizontal="right" vertical="center"/>
    </xf>
    <xf numFmtId="164" fontId="17" fillId="6" borderId="1" xfId="1" applyNumberFormat="1" applyFont="1" applyFill="1" applyBorder="1" applyAlignment="1">
      <alignment horizontal="center" vertical="center"/>
    </xf>
    <xf numFmtId="164" fontId="17" fillId="6" borderId="27" xfId="1" applyNumberFormat="1" applyFont="1" applyFill="1" applyBorder="1" applyAlignment="1">
      <alignment horizontal="center" vertical="center"/>
    </xf>
    <xf numFmtId="164" fontId="17" fillId="6" borderId="18" xfId="1" applyNumberFormat="1" applyFont="1" applyFill="1" applyBorder="1" applyAlignment="1">
      <alignment horizontal="center" vertical="center"/>
    </xf>
    <xf numFmtId="164" fontId="17" fillId="6" borderId="3" xfId="1" applyNumberFormat="1" applyFont="1" applyFill="1" applyBorder="1" applyAlignment="1">
      <alignment horizontal="center" vertical="center"/>
    </xf>
    <xf numFmtId="0" fontId="18" fillId="6" borderId="32" xfId="2" applyFont="1" applyFill="1" applyBorder="1" applyAlignment="1">
      <alignment horizontal="right" vertical="center"/>
    </xf>
    <xf numFmtId="0" fontId="18" fillId="6" borderId="33" xfId="2" applyFont="1" applyFill="1" applyBorder="1" applyAlignment="1">
      <alignment horizontal="right" vertical="center"/>
    </xf>
    <xf numFmtId="164" fontId="18" fillId="6" borderId="32" xfId="1" applyNumberFormat="1" applyFont="1" applyFill="1" applyBorder="1" applyAlignment="1">
      <alignment horizontal="center" vertical="center"/>
    </xf>
    <xf numFmtId="164" fontId="18" fillId="6" borderId="34" xfId="1" applyNumberFormat="1" applyFont="1" applyFill="1" applyBorder="1" applyAlignment="1">
      <alignment horizontal="center" vertical="center"/>
    </xf>
    <xf numFmtId="164" fontId="18" fillId="6" borderId="33" xfId="1" applyNumberFormat="1" applyFont="1" applyFill="1" applyBorder="1" applyAlignment="1">
      <alignment horizontal="center" vertical="center"/>
    </xf>
    <xf numFmtId="0" fontId="7" fillId="4" borderId="45" xfId="1" applyFont="1" applyFill="1" applyBorder="1" applyAlignment="1">
      <alignment horizontal="left" vertical="center" wrapText="1"/>
    </xf>
    <xf numFmtId="0" fontId="7" fillId="4" borderId="46" xfId="1" applyFont="1" applyFill="1" applyBorder="1" applyAlignment="1">
      <alignment horizontal="left" vertical="center" wrapText="1"/>
    </xf>
    <xf numFmtId="0" fontId="7" fillId="4" borderId="39" xfId="1" applyFont="1" applyFill="1" applyBorder="1" applyAlignment="1">
      <alignment horizontal="left" vertical="center" wrapText="1"/>
    </xf>
    <xf numFmtId="0" fontId="7" fillId="4" borderId="47" xfId="1" applyFont="1" applyFill="1" applyBorder="1" applyAlignment="1">
      <alignment horizontal="left" vertical="center" wrapText="1"/>
    </xf>
    <xf numFmtId="0" fontId="7" fillId="4" borderId="48" xfId="1" applyFont="1" applyFill="1" applyBorder="1" applyAlignment="1">
      <alignment horizontal="left" vertical="center" wrapText="1"/>
    </xf>
    <xf numFmtId="0" fontId="7" fillId="4" borderId="28" xfId="1" applyFont="1" applyFill="1" applyBorder="1" applyAlignment="1">
      <alignment horizontal="left" vertical="center" wrapText="1"/>
    </xf>
    <xf numFmtId="0" fontId="7" fillId="4" borderId="27" xfId="1" applyFont="1" applyFill="1" applyBorder="1" applyAlignment="1">
      <alignment horizontal="center" vertical="center"/>
    </xf>
    <xf numFmtId="0" fontId="7" fillId="4" borderId="18" xfId="1" applyFont="1" applyFill="1" applyBorder="1" applyAlignment="1">
      <alignment horizontal="center" vertical="center"/>
    </xf>
    <xf numFmtId="0" fontId="18" fillId="6" borderId="21" xfId="2" applyFont="1" applyFill="1" applyBorder="1" applyAlignment="1">
      <alignment horizontal="right" vertical="center"/>
    </xf>
    <xf numFmtId="0" fontId="18" fillId="6" borderId="18" xfId="2" applyFont="1" applyFill="1" applyBorder="1" applyAlignment="1">
      <alignment horizontal="right" vertical="center"/>
    </xf>
    <xf numFmtId="164" fontId="18" fillId="6" borderId="1" xfId="1" applyNumberFormat="1" applyFont="1" applyFill="1" applyBorder="1" applyAlignment="1">
      <alignment horizontal="center" vertical="center"/>
    </xf>
    <xf numFmtId="164" fontId="18" fillId="6" borderId="27" xfId="1" applyNumberFormat="1" applyFont="1" applyFill="1" applyBorder="1" applyAlignment="1">
      <alignment horizontal="center" vertical="center"/>
    </xf>
    <xf numFmtId="164" fontId="18" fillId="6" borderId="18" xfId="1" applyNumberFormat="1" applyFont="1" applyFill="1" applyBorder="1" applyAlignment="1">
      <alignment horizontal="center" vertical="center"/>
    </xf>
    <xf numFmtId="164" fontId="18" fillId="6" borderId="3" xfId="1" applyNumberFormat="1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left" vertical="center"/>
    </xf>
    <xf numFmtId="0" fontId="11" fillId="4" borderId="18" xfId="2" applyFont="1" applyFill="1" applyBorder="1" applyAlignment="1">
      <alignment horizontal="left" vertical="center"/>
    </xf>
    <xf numFmtId="0" fontId="7" fillId="4" borderId="1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0" fontId="7" fillId="3" borderId="27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11" fillId="3" borderId="21" xfId="2" applyFont="1" applyFill="1" applyBorder="1" applyAlignment="1">
      <alignment horizontal="left" vertical="center"/>
    </xf>
    <xf numFmtId="0" fontId="11" fillId="3" borderId="18" xfId="2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19" fillId="2" borderId="36" xfId="3" applyFont="1" applyFill="1" applyBorder="1" applyAlignment="1">
      <alignment horizontal="left" vertical="center" wrapText="1"/>
    </xf>
    <xf numFmtId="0" fontId="19" fillId="2" borderId="37" xfId="3" applyFont="1" applyFill="1" applyBorder="1" applyAlignment="1">
      <alignment horizontal="left" vertical="center" wrapText="1"/>
    </xf>
    <xf numFmtId="0" fontId="7" fillId="4" borderId="15" xfId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horizontal="center" vertical="center"/>
    </xf>
    <xf numFmtId="0" fontId="7" fillId="4" borderId="17" xfId="1" applyFont="1" applyFill="1" applyBorder="1" applyAlignment="1">
      <alignment horizontal="center" vertical="center"/>
    </xf>
    <xf numFmtId="0" fontId="21" fillId="4" borderId="45" xfId="1" applyFont="1" applyFill="1" applyBorder="1" applyAlignment="1">
      <alignment horizontal="left" vertical="center" wrapText="1"/>
    </xf>
    <xf numFmtId="0" fontId="21" fillId="4" borderId="46" xfId="1" applyFont="1" applyFill="1" applyBorder="1" applyAlignment="1">
      <alignment horizontal="left" vertical="center" wrapText="1"/>
    </xf>
    <xf numFmtId="0" fontId="21" fillId="4" borderId="39" xfId="1" applyFont="1" applyFill="1" applyBorder="1" applyAlignment="1">
      <alignment horizontal="left" vertical="center" wrapText="1"/>
    </xf>
    <xf numFmtId="0" fontId="7" fillId="3" borderId="21" xfId="2" applyFont="1" applyFill="1" applyBorder="1" applyAlignment="1">
      <alignment horizontal="left" vertical="center"/>
    </xf>
    <xf numFmtId="0" fontId="7" fillId="3" borderId="18" xfId="2" applyFont="1" applyFill="1" applyBorder="1" applyAlignment="1">
      <alignment horizontal="left" vertical="center"/>
    </xf>
    <xf numFmtId="0" fontId="7" fillId="3" borderId="49" xfId="1" applyFont="1" applyFill="1" applyBorder="1" applyAlignment="1">
      <alignment horizontal="left" vertical="center" wrapText="1"/>
    </xf>
    <xf numFmtId="0" fontId="7" fillId="3" borderId="50" xfId="1" applyFont="1" applyFill="1" applyBorder="1" applyAlignment="1">
      <alignment horizontal="left" vertical="center" wrapText="1"/>
    </xf>
    <xf numFmtId="0" fontId="7" fillId="3" borderId="29" xfId="1" applyFont="1" applyFill="1" applyBorder="1" applyAlignment="1">
      <alignment horizontal="left" vertical="center" wrapText="1"/>
    </xf>
    <xf numFmtId="0" fontId="7" fillId="3" borderId="45" xfId="1" applyFont="1" applyFill="1" applyBorder="1" applyAlignment="1">
      <alignment horizontal="left" vertical="center" wrapText="1"/>
    </xf>
    <xf numFmtId="0" fontId="7" fillId="3" borderId="46" xfId="1" applyFont="1" applyFill="1" applyBorder="1" applyAlignment="1">
      <alignment horizontal="left" vertical="center" wrapText="1"/>
    </xf>
    <xf numFmtId="0" fontId="7" fillId="3" borderId="39" xfId="1" applyFont="1" applyFill="1" applyBorder="1" applyAlignment="1">
      <alignment horizontal="left" vertical="center" wrapText="1"/>
    </xf>
    <xf numFmtId="0" fontId="9" fillId="4" borderId="36" xfId="2" applyFont="1" applyFill="1" applyBorder="1" applyAlignment="1">
      <alignment vertical="center"/>
    </xf>
    <xf numFmtId="0" fontId="9" fillId="4" borderId="38" xfId="2" applyFont="1" applyFill="1" applyBorder="1" applyAlignment="1">
      <alignment vertical="center"/>
    </xf>
    <xf numFmtId="0" fontId="7" fillId="4" borderId="38" xfId="1" applyFont="1" applyFill="1" applyBorder="1" applyAlignment="1">
      <alignment horizontal="center" vertical="center"/>
    </xf>
    <xf numFmtId="0" fontId="7" fillId="4" borderId="37" xfId="1" applyFont="1" applyFill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29" fillId="8" borderId="27" xfId="1" applyFont="1" applyFill="1" applyBorder="1" applyAlignment="1">
      <alignment horizontal="center" vertical="center"/>
    </xf>
    <xf numFmtId="0" fontId="1" fillId="8" borderId="27" xfId="1" applyFill="1" applyBorder="1" applyAlignment="1">
      <alignment horizontal="center" vertical="center"/>
    </xf>
    <xf numFmtId="0" fontId="18" fillId="6" borderId="19" xfId="2" applyFont="1" applyFill="1" applyBorder="1" applyAlignment="1">
      <alignment horizontal="right" vertical="center"/>
    </xf>
    <xf numFmtId="0" fontId="18" fillId="6" borderId="20" xfId="2" applyFont="1" applyFill="1" applyBorder="1" applyAlignment="1">
      <alignment horizontal="right" vertical="center"/>
    </xf>
    <xf numFmtId="164" fontId="18" fillId="6" borderId="19" xfId="1" applyNumberFormat="1" applyFont="1" applyFill="1" applyBorder="1" applyAlignment="1">
      <alignment horizontal="center" vertical="center"/>
    </xf>
    <xf numFmtId="164" fontId="18" fillId="6" borderId="10" xfId="1" applyNumberFormat="1" applyFont="1" applyFill="1" applyBorder="1" applyAlignment="1">
      <alignment horizontal="center" vertical="center"/>
    </xf>
    <xf numFmtId="164" fontId="18" fillId="6" borderId="20" xfId="1" applyNumberFormat="1" applyFont="1" applyFill="1" applyBorder="1" applyAlignment="1">
      <alignment horizontal="center" vertical="center"/>
    </xf>
    <xf numFmtId="164" fontId="15" fillId="6" borderId="10" xfId="1" applyNumberFormat="1" applyFont="1" applyFill="1" applyBorder="1" applyAlignment="1">
      <alignment horizontal="center" vertical="center"/>
    </xf>
    <xf numFmtId="0" fontId="5" fillId="7" borderId="34" xfId="1" applyFont="1" applyFill="1" applyBorder="1" applyAlignment="1">
      <alignment horizontal="center" vertical="center"/>
    </xf>
    <xf numFmtId="0" fontId="5" fillId="7" borderId="51" xfId="1" applyFont="1" applyFill="1" applyBorder="1" applyAlignment="1">
      <alignment horizontal="center" vertical="center"/>
    </xf>
    <xf numFmtId="0" fontId="5" fillId="7" borderId="16" xfId="1" applyFont="1" applyFill="1" applyBorder="1" applyAlignment="1">
      <alignment horizontal="center" vertical="center"/>
    </xf>
    <xf numFmtId="0" fontId="1" fillId="8" borderId="27" xfId="1" applyFill="1" applyBorder="1" applyAlignment="1">
      <alignment horizontal="left" vertical="center"/>
    </xf>
    <xf numFmtId="0" fontId="1" fillId="11" borderId="27" xfId="1" applyFill="1" applyBorder="1" applyAlignment="1">
      <alignment horizontal="center" vertical="center"/>
    </xf>
    <xf numFmtId="0" fontId="7" fillId="0" borderId="0" xfId="0" applyFont="1"/>
    <xf numFmtId="0" fontId="30" fillId="0" borderId="0" xfId="0" applyFont="1"/>
    <xf numFmtId="0" fontId="0" fillId="0" borderId="0" xfId="0" applyAlignment="1">
      <alignment horizontal="left" vertical="top" wrapText="1"/>
    </xf>
  </cellXfs>
  <cellStyles count="4">
    <cellStyle name="Excel_BuiltIn_Magyarázó szöveg" xfId="3" xr:uid="{00000000-0005-0000-0000-000000000000}"/>
    <cellStyle name="Magyarázó szöveg 2" xfId="2" xr:uid="{00000000-0005-0000-0000-000001000000}"/>
    <cellStyle name="Normál" xfId="0" builtinId="0"/>
    <cellStyle name="Normál 2" xfId="1" xr:uid="{00000000-0005-0000-0000-000003000000}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43"/>
  <sheetViews>
    <sheetView tabSelected="1" zoomScaleNormal="100" workbookViewId="0">
      <selection sqref="A1:Q1"/>
    </sheetView>
  </sheetViews>
  <sheetFormatPr defaultColWidth="9" defaultRowHeight="15"/>
  <cols>
    <col min="1" max="1" width="22.5703125" style="19" customWidth="1"/>
    <col min="2" max="2" width="83.7109375" style="1" customWidth="1"/>
    <col min="3" max="3" width="3.5703125" style="19" customWidth="1"/>
    <col min="4" max="6" width="3.5703125" style="37" customWidth="1"/>
    <col min="7" max="7" width="5.140625" style="19" customWidth="1"/>
    <col min="8" max="10" width="5.140625" style="37" customWidth="1"/>
    <col min="11" max="11" width="3.5703125" style="19" customWidth="1"/>
    <col min="12" max="12" width="6.42578125" style="1" customWidth="1"/>
    <col min="13" max="13" width="4.140625" style="84" customWidth="1"/>
    <col min="14" max="14" width="18" style="37" customWidth="1"/>
    <col min="15" max="15" width="40.5703125" style="37" customWidth="1"/>
    <col min="16" max="16" width="29" style="38" bestFit="1" customWidth="1"/>
    <col min="17" max="17" width="179.85546875" style="134" customWidth="1"/>
    <col min="18" max="252" width="9" style="1"/>
    <col min="253" max="253" width="22.5703125" style="1" customWidth="1"/>
    <col min="254" max="254" width="43.85546875" style="1" customWidth="1"/>
    <col min="255" max="258" width="3.5703125" style="1" customWidth="1"/>
    <col min="259" max="262" width="5.140625" style="1" customWidth="1"/>
    <col min="263" max="263" width="3.5703125" style="1" customWidth="1"/>
    <col min="264" max="264" width="6" style="1" customWidth="1"/>
    <col min="265" max="265" width="4.140625" style="1" customWidth="1"/>
    <col min="266" max="266" width="18" style="1" customWidth="1"/>
    <col min="267" max="267" width="29.28515625" style="1" customWidth="1"/>
    <col min="268" max="268" width="3.42578125" style="1" customWidth="1"/>
    <col min="269" max="269" width="3.7109375" style="1" customWidth="1"/>
    <col min="270" max="270" width="2.7109375" style="1" customWidth="1"/>
    <col min="271" max="271" width="3.140625" style="1" customWidth="1"/>
    <col min="272" max="272" width="18.85546875" style="1" customWidth="1"/>
    <col min="273" max="273" width="56.5703125" style="1" customWidth="1"/>
    <col min="274" max="508" width="9" style="1"/>
    <col min="509" max="509" width="22.5703125" style="1" customWidth="1"/>
    <col min="510" max="510" width="43.85546875" style="1" customWidth="1"/>
    <col min="511" max="514" width="3.5703125" style="1" customWidth="1"/>
    <col min="515" max="518" width="5.140625" style="1" customWidth="1"/>
    <col min="519" max="519" width="3.5703125" style="1" customWidth="1"/>
    <col min="520" max="520" width="6" style="1" customWidth="1"/>
    <col min="521" max="521" width="4.140625" style="1" customWidth="1"/>
    <col min="522" max="522" width="18" style="1" customWidth="1"/>
    <col min="523" max="523" width="29.28515625" style="1" customWidth="1"/>
    <col min="524" max="524" width="3.42578125" style="1" customWidth="1"/>
    <col min="525" max="525" width="3.7109375" style="1" customWidth="1"/>
    <col min="526" max="526" width="2.7109375" style="1" customWidth="1"/>
    <col min="527" max="527" width="3.140625" style="1" customWidth="1"/>
    <col min="528" max="528" width="18.85546875" style="1" customWidth="1"/>
    <col min="529" max="529" width="56.5703125" style="1" customWidth="1"/>
    <col min="530" max="764" width="9" style="1"/>
    <col min="765" max="765" width="22.5703125" style="1" customWidth="1"/>
    <col min="766" max="766" width="43.85546875" style="1" customWidth="1"/>
    <col min="767" max="770" width="3.5703125" style="1" customWidth="1"/>
    <col min="771" max="774" width="5.140625" style="1" customWidth="1"/>
    <col min="775" max="775" width="3.5703125" style="1" customWidth="1"/>
    <col min="776" max="776" width="6" style="1" customWidth="1"/>
    <col min="777" max="777" width="4.140625" style="1" customWidth="1"/>
    <col min="778" max="778" width="18" style="1" customWidth="1"/>
    <col min="779" max="779" width="29.28515625" style="1" customWidth="1"/>
    <col min="780" max="780" width="3.42578125" style="1" customWidth="1"/>
    <col min="781" max="781" width="3.7109375" style="1" customWidth="1"/>
    <col min="782" max="782" width="2.7109375" style="1" customWidth="1"/>
    <col min="783" max="783" width="3.140625" style="1" customWidth="1"/>
    <col min="784" max="784" width="18.85546875" style="1" customWidth="1"/>
    <col min="785" max="785" width="56.5703125" style="1" customWidth="1"/>
    <col min="786" max="1020" width="9" style="1"/>
    <col min="1021" max="1021" width="22.5703125" style="1" customWidth="1"/>
    <col min="1022" max="1022" width="43.85546875" style="1" customWidth="1"/>
    <col min="1023" max="1026" width="3.5703125" style="1" customWidth="1"/>
    <col min="1027" max="1030" width="5.140625" style="1" customWidth="1"/>
    <col min="1031" max="1031" width="3.5703125" style="1" customWidth="1"/>
    <col min="1032" max="1032" width="6" style="1" customWidth="1"/>
    <col min="1033" max="1033" width="4.140625" style="1" customWidth="1"/>
    <col min="1034" max="1034" width="18" style="1" customWidth="1"/>
    <col min="1035" max="1035" width="29.28515625" style="1" customWidth="1"/>
    <col min="1036" max="1036" width="3.42578125" style="1" customWidth="1"/>
    <col min="1037" max="1037" width="3.7109375" style="1" customWidth="1"/>
    <col min="1038" max="1038" width="2.7109375" style="1" customWidth="1"/>
    <col min="1039" max="1039" width="3.140625" style="1" customWidth="1"/>
    <col min="1040" max="1040" width="18.85546875" style="1" customWidth="1"/>
    <col min="1041" max="1041" width="56.5703125" style="1" customWidth="1"/>
    <col min="1042" max="1276" width="9" style="1"/>
    <col min="1277" max="1277" width="22.5703125" style="1" customWidth="1"/>
    <col min="1278" max="1278" width="43.85546875" style="1" customWidth="1"/>
    <col min="1279" max="1282" width="3.5703125" style="1" customWidth="1"/>
    <col min="1283" max="1286" width="5.140625" style="1" customWidth="1"/>
    <col min="1287" max="1287" width="3.5703125" style="1" customWidth="1"/>
    <col min="1288" max="1288" width="6" style="1" customWidth="1"/>
    <col min="1289" max="1289" width="4.140625" style="1" customWidth="1"/>
    <col min="1290" max="1290" width="18" style="1" customWidth="1"/>
    <col min="1291" max="1291" width="29.28515625" style="1" customWidth="1"/>
    <col min="1292" max="1292" width="3.42578125" style="1" customWidth="1"/>
    <col min="1293" max="1293" width="3.7109375" style="1" customWidth="1"/>
    <col min="1294" max="1294" width="2.7109375" style="1" customWidth="1"/>
    <col min="1295" max="1295" width="3.140625" style="1" customWidth="1"/>
    <col min="1296" max="1296" width="18.85546875" style="1" customWidth="1"/>
    <col min="1297" max="1297" width="56.5703125" style="1" customWidth="1"/>
    <col min="1298" max="1532" width="9" style="1"/>
    <col min="1533" max="1533" width="22.5703125" style="1" customWidth="1"/>
    <col min="1534" max="1534" width="43.85546875" style="1" customWidth="1"/>
    <col min="1535" max="1538" width="3.5703125" style="1" customWidth="1"/>
    <col min="1539" max="1542" width="5.140625" style="1" customWidth="1"/>
    <col min="1543" max="1543" width="3.5703125" style="1" customWidth="1"/>
    <col min="1544" max="1544" width="6" style="1" customWidth="1"/>
    <col min="1545" max="1545" width="4.140625" style="1" customWidth="1"/>
    <col min="1546" max="1546" width="18" style="1" customWidth="1"/>
    <col min="1547" max="1547" width="29.28515625" style="1" customWidth="1"/>
    <col min="1548" max="1548" width="3.42578125" style="1" customWidth="1"/>
    <col min="1549" max="1549" width="3.7109375" style="1" customWidth="1"/>
    <col min="1550" max="1550" width="2.7109375" style="1" customWidth="1"/>
    <col min="1551" max="1551" width="3.140625" style="1" customWidth="1"/>
    <col min="1552" max="1552" width="18.85546875" style="1" customWidth="1"/>
    <col min="1553" max="1553" width="56.5703125" style="1" customWidth="1"/>
    <col min="1554" max="1788" width="9" style="1"/>
    <col min="1789" max="1789" width="22.5703125" style="1" customWidth="1"/>
    <col min="1790" max="1790" width="43.85546875" style="1" customWidth="1"/>
    <col min="1791" max="1794" width="3.5703125" style="1" customWidth="1"/>
    <col min="1795" max="1798" width="5.140625" style="1" customWidth="1"/>
    <col min="1799" max="1799" width="3.5703125" style="1" customWidth="1"/>
    <col min="1800" max="1800" width="6" style="1" customWidth="1"/>
    <col min="1801" max="1801" width="4.140625" style="1" customWidth="1"/>
    <col min="1802" max="1802" width="18" style="1" customWidth="1"/>
    <col min="1803" max="1803" width="29.28515625" style="1" customWidth="1"/>
    <col min="1804" max="1804" width="3.42578125" style="1" customWidth="1"/>
    <col min="1805" max="1805" width="3.7109375" style="1" customWidth="1"/>
    <col min="1806" max="1806" width="2.7109375" style="1" customWidth="1"/>
    <col min="1807" max="1807" width="3.140625" style="1" customWidth="1"/>
    <col min="1808" max="1808" width="18.85546875" style="1" customWidth="1"/>
    <col min="1809" max="1809" width="56.5703125" style="1" customWidth="1"/>
    <col min="1810" max="2044" width="9" style="1"/>
    <col min="2045" max="2045" width="22.5703125" style="1" customWidth="1"/>
    <col min="2046" max="2046" width="43.85546875" style="1" customWidth="1"/>
    <col min="2047" max="2050" width="3.5703125" style="1" customWidth="1"/>
    <col min="2051" max="2054" width="5.140625" style="1" customWidth="1"/>
    <col min="2055" max="2055" width="3.5703125" style="1" customWidth="1"/>
    <col min="2056" max="2056" width="6" style="1" customWidth="1"/>
    <col min="2057" max="2057" width="4.140625" style="1" customWidth="1"/>
    <col min="2058" max="2058" width="18" style="1" customWidth="1"/>
    <col min="2059" max="2059" width="29.28515625" style="1" customWidth="1"/>
    <col min="2060" max="2060" width="3.42578125" style="1" customWidth="1"/>
    <col min="2061" max="2061" width="3.7109375" style="1" customWidth="1"/>
    <col min="2062" max="2062" width="2.7109375" style="1" customWidth="1"/>
    <col min="2063" max="2063" width="3.140625" style="1" customWidth="1"/>
    <col min="2064" max="2064" width="18.85546875" style="1" customWidth="1"/>
    <col min="2065" max="2065" width="56.5703125" style="1" customWidth="1"/>
    <col min="2066" max="2300" width="9" style="1"/>
    <col min="2301" max="2301" width="22.5703125" style="1" customWidth="1"/>
    <col min="2302" max="2302" width="43.85546875" style="1" customWidth="1"/>
    <col min="2303" max="2306" width="3.5703125" style="1" customWidth="1"/>
    <col min="2307" max="2310" width="5.140625" style="1" customWidth="1"/>
    <col min="2311" max="2311" width="3.5703125" style="1" customWidth="1"/>
    <col min="2312" max="2312" width="6" style="1" customWidth="1"/>
    <col min="2313" max="2313" width="4.140625" style="1" customWidth="1"/>
    <col min="2314" max="2314" width="18" style="1" customWidth="1"/>
    <col min="2315" max="2315" width="29.28515625" style="1" customWidth="1"/>
    <col min="2316" max="2316" width="3.42578125" style="1" customWidth="1"/>
    <col min="2317" max="2317" width="3.7109375" style="1" customWidth="1"/>
    <col min="2318" max="2318" width="2.7109375" style="1" customWidth="1"/>
    <col min="2319" max="2319" width="3.140625" style="1" customWidth="1"/>
    <col min="2320" max="2320" width="18.85546875" style="1" customWidth="1"/>
    <col min="2321" max="2321" width="56.5703125" style="1" customWidth="1"/>
    <col min="2322" max="2556" width="9" style="1"/>
    <col min="2557" max="2557" width="22.5703125" style="1" customWidth="1"/>
    <col min="2558" max="2558" width="43.85546875" style="1" customWidth="1"/>
    <col min="2559" max="2562" width="3.5703125" style="1" customWidth="1"/>
    <col min="2563" max="2566" width="5.140625" style="1" customWidth="1"/>
    <col min="2567" max="2567" width="3.5703125" style="1" customWidth="1"/>
    <col min="2568" max="2568" width="6" style="1" customWidth="1"/>
    <col min="2569" max="2569" width="4.140625" style="1" customWidth="1"/>
    <col min="2570" max="2570" width="18" style="1" customWidth="1"/>
    <col min="2571" max="2571" width="29.28515625" style="1" customWidth="1"/>
    <col min="2572" max="2572" width="3.42578125" style="1" customWidth="1"/>
    <col min="2573" max="2573" width="3.7109375" style="1" customWidth="1"/>
    <col min="2574" max="2574" width="2.7109375" style="1" customWidth="1"/>
    <col min="2575" max="2575" width="3.140625" style="1" customWidth="1"/>
    <col min="2576" max="2576" width="18.85546875" style="1" customWidth="1"/>
    <col min="2577" max="2577" width="56.5703125" style="1" customWidth="1"/>
    <col min="2578" max="2812" width="9" style="1"/>
    <col min="2813" max="2813" width="22.5703125" style="1" customWidth="1"/>
    <col min="2814" max="2814" width="43.85546875" style="1" customWidth="1"/>
    <col min="2815" max="2818" width="3.5703125" style="1" customWidth="1"/>
    <col min="2819" max="2822" width="5.140625" style="1" customWidth="1"/>
    <col min="2823" max="2823" width="3.5703125" style="1" customWidth="1"/>
    <col min="2824" max="2824" width="6" style="1" customWidth="1"/>
    <col min="2825" max="2825" width="4.140625" style="1" customWidth="1"/>
    <col min="2826" max="2826" width="18" style="1" customWidth="1"/>
    <col min="2827" max="2827" width="29.28515625" style="1" customWidth="1"/>
    <col min="2828" max="2828" width="3.42578125" style="1" customWidth="1"/>
    <col min="2829" max="2829" width="3.7109375" style="1" customWidth="1"/>
    <col min="2830" max="2830" width="2.7109375" style="1" customWidth="1"/>
    <col min="2831" max="2831" width="3.140625" style="1" customWidth="1"/>
    <col min="2832" max="2832" width="18.85546875" style="1" customWidth="1"/>
    <col min="2833" max="2833" width="56.5703125" style="1" customWidth="1"/>
    <col min="2834" max="3068" width="9" style="1"/>
    <col min="3069" max="3069" width="22.5703125" style="1" customWidth="1"/>
    <col min="3070" max="3070" width="43.85546875" style="1" customWidth="1"/>
    <col min="3071" max="3074" width="3.5703125" style="1" customWidth="1"/>
    <col min="3075" max="3078" width="5.140625" style="1" customWidth="1"/>
    <col min="3079" max="3079" width="3.5703125" style="1" customWidth="1"/>
    <col min="3080" max="3080" width="6" style="1" customWidth="1"/>
    <col min="3081" max="3081" width="4.140625" style="1" customWidth="1"/>
    <col min="3082" max="3082" width="18" style="1" customWidth="1"/>
    <col min="3083" max="3083" width="29.28515625" style="1" customWidth="1"/>
    <col min="3084" max="3084" width="3.42578125" style="1" customWidth="1"/>
    <col min="3085" max="3085" width="3.7109375" style="1" customWidth="1"/>
    <col min="3086" max="3086" width="2.7109375" style="1" customWidth="1"/>
    <col min="3087" max="3087" width="3.140625" style="1" customWidth="1"/>
    <col min="3088" max="3088" width="18.85546875" style="1" customWidth="1"/>
    <col min="3089" max="3089" width="56.5703125" style="1" customWidth="1"/>
    <col min="3090" max="3324" width="9" style="1"/>
    <col min="3325" max="3325" width="22.5703125" style="1" customWidth="1"/>
    <col min="3326" max="3326" width="43.85546875" style="1" customWidth="1"/>
    <col min="3327" max="3330" width="3.5703125" style="1" customWidth="1"/>
    <col min="3331" max="3334" width="5.140625" style="1" customWidth="1"/>
    <col min="3335" max="3335" width="3.5703125" style="1" customWidth="1"/>
    <col min="3336" max="3336" width="6" style="1" customWidth="1"/>
    <col min="3337" max="3337" width="4.140625" style="1" customWidth="1"/>
    <col min="3338" max="3338" width="18" style="1" customWidth="1"/>
    <col min="3339" max="3339" width="29.28515625" style="1" customWidth="1"/>
    <col min="3340" max="3340" width="3.42578125" style="1" customWidth="1"/>
    <col min="3341" max="3341" width="3.7109375" style="1" customWidth="1"/>
    <col min="3342" max="3342" width="2.7109375" style="1" customWidth="1"/>
    <col min="3343" max="3343" width="3.140625" style="1" customWidth="1"/>
    <col min="3344" max="3344" width="18.85546875" style="1" customWidth="1"/>
    <col min="3345" max="3345" width="56.5703125" style="1" customWidth="1"/>
    <col min="3346" max="3580" width="9" style="1"/>
    <col min="3581" max="3581" width="22.5703125" style="1" customWidth="1"/>
    <col min="3582" max="3582" width="43.85546875" style="1" customWidth="1"/>
    <col min="3583" max="3586" width="3.5703125" style="1" customWidth="1"/>
    <col min="3587" max="3590" width="5.140625" style="1" customWidth="1"/>
    <col min="3591" max="3591" width="3.5703125" style="1" customWidth="1"/>
    <col min="3592" max="3592" width="6" style="1" customWidth="1"/>
    <col min="3593" max="3593" width="4.140625" style="1" customWidth="1"/>
    <col min="3594" max="3594" width="18" style="1" customWidth="1"/>
    <col min="3595" max="3595" width="29.28515625" style="1" customWidth="1"/>
    <col min="3596" max="3596" width="3.42578125" style="1" customWidth="1"/>
    <col min="3597" max="3597" width="3.7109375" style="1" customWidth="1"/>
    <col min="3598" max="3598" width="2.7109375" style="1" customWidth="1"/>
    <col min="3599" max="3599" width="3.140625" style="1" customWidth="1"/>
    <col min="3600" max="3600" width="18.85546875" style="1" customWidth="1"/>
    <col min="3601" max="3601" width="56.5703125" style="1" customWidth="1"/>
    <col min="3602" max="3836" width="9" style="1"/>
    <col min="3837" max="3837" width="22.5703125" style="1" customWidth="1"/>
    <col min="3838" max="3838" width="43.85546875" style="1" customWidth="1"/>
    <col min="3839" max="3842" width="3.5703125" style="1" customWidth="1"/>
    <col min="3843" max="3846" width="5.140625" style="1" customWidth="1"/>
    <col min="3847" max="3847" width="3.5703125" style="1" customWidth="1"/>
    <col min="3848" max="3848" width="6" style="1" customWidth="1"/>
    <col min="3849" max="3849" width="4.140625" style="1" customWidth="1"/>
    <col min="3850" max="3850" width="18" style="1" customWidth="1"/>
    <col min="3851" max="3851" width="29.28515625" style="1" customWidth="1"/>
    <col min="3852" max="3852" width="3.42578125" style="1" customWidth="1"/>
    <col min="3853" max="3853" width="3.7109375" style="1" customWidth="1"/>
    <col min="3854" max="3854" width="2.7109375" style="1" customWidth="1"/>
    <col min="3855" max="3855" width="3.140625" style="1" customWidth="1"/>
    <col min="3856" max="3856" width="18.85546875" style="1" customWidth="1"/>
    <col min="3857" max="3857" width="56.5703125" style="1" customWidth="1"/>
    <col min="3858" max="4092" width="9" style="1"/>
    <col min="4093" max="4093" width="22.5703125" style="1" customWidth="1"/>
    <col min="4094" max="4094" width="43.85546875" style="1" customWidth="1"/>
    <col min="4095" max="4098" width="3.5703125" style="1" customWidth="1"/>
    <col min="4099" max="4102" width="5.140625" style="1" customWidth="1"/>
    <col min="4103" max="4103" width="3.5703125" style="1" customWidth="1"/>
    <col min="4104" max="4104" width="6" style="1" customWidth="1"/>
    <col min="4105" max="4105" width="4.140625" style="1" customWidth="1"/>
    <col min="4106" max="4106" width="18" style="1" customWidth="1"/>
    <col min="4107" max="4107" width="29.28515625" style="1" customWidth="1"/>
    <col min="4108" max="4108" width="3.42578125" style="1" customWidth="1"/>
    <col min="4109" max="4109" width="3.7109375" style="1" customWidth="1"/>
    <col min="4110" max="4110" width="2.7109375" style="1" customWidth="1"/>
    <col min="4111" max="4111" width="3.140625" style="1" customWidth="1"/>
    <col min="4112" max="4112" width="18.85546875" style="1" customWidth="1"/>
    <col min="4113" max="4113" width="56.5703125" style="1" customWidth="1"/>
    <col min="4114" max="4348" width="9" style="1"/>
    <col min="4349" max="4349" width="22.5703125" style="1" customWidth="1"/>
    <col min="4350" max="4350" width="43.85546875" style="1" customWidth="1"/>
    <col min="4351" max="4354" width="3.5703125" style="1" customWidth="1"/>
    <col min="4355" max="4358" width="5.140625" style="1" customWidth="1"/>
    <col min="4359" max="4359" width="3.5703125" style="1" customWidth="1"/>
    <col min="4360" max="4360" width="6" style="1" customWidth="1"/>
    <col min="4361" max="4361" width="4.140625" style="1" customWidth="1"/>
    <col min="4362" max="4362" width="18" style="1" customWidth="1"/>
    <col min="4363" max="4363" width="29.28515625" style="1" customWidth="1"/>
    <col min="4364" max="4364" width="3.42578125" style="1" customWidth="1"/>
    <col min="4365" max="4365" width="3.7109375" style="1" customWidth="1"/>
    <col min="4366" max="4366" width="2.7109375" style="1" customWidth="1"/>
    <col min="4367" max="4367" width="3.140625" style="1" customWidth="1"/>
    <col min="4368" max="4368" width="18.85546875" style="1" customWidth="1"/>
    <col min="4369" max="4369" width="56.5703125" style="1" customWidth="1"/>
    <col min="4370" max="4604" width="9" style="1"/>
    <col min="4605" max="4605" width="22.5703125" style="1" customWidth="1"/>
    <col min="4606" max="4606" width="43.85546875" style="1" customWidth="1"/>
    <col min="4607" max="4610" width="3.5703125" style="1" customWidth="1"/>
    <col min="4611" max="4614" width="5.140625" style="1" customWidth="1"/>
    <col min="4615" max="4615" width="3.5703125" style="1" customWidth="1"/>
    <col min="4616" max="4616" width="6" style="1" customWidth="1"/>
    <col min="4617" max="4617" width="4.140625" style="1" customWidth="1"/>
    <col min="4618" max="4618" width="18" style="1" customWidth="1"/>
    <col min="4619" max="4619" width="29.28515625" style="1" customWidth="1"/>
    <col min="4620" max="4620" width="3.42578125" style="1" customWidth="1"/>
    <col min="4621" max="4621" width="3.7109375" style="1" customWidth="1"/>
    <col min="4622" max="4622" width="2.7109375" style="1" customWidth="1"/>
    <col min="4623" max="4623" width="3.140625" style="1" customWidth="1"/>
    <col min="4624" max="4624" width="18.85546875" style="1" customWidth="1"/>
    <col min="4625" max="4625" width="56.5703125" style="1" customWidth="1"/>
    <col min="4626" max="4860" width="9" style="1"/>
    <col min="4861" max="4861" width="22.5703125" style="1" customWidth="1"/>
    <col min="4862" max="4862" width="43.85546875" style="1" customWidth="1"/>
    <col min="4863" max="4866" width="3.5703125" style="1" customWidth="1"/>
    <col min="4867" max="4870" width="5.140625" style="1" customWidth="1"/>
    <col min="4871" max="4871" width="3.5703125" style="1" customWidth="1"/>
    <col min="4872" max="4872" width="6" style="1" customWidth="1"/>
    <col min="4873" max="4873" width="4.140625" style="1" customWidth="1"/>
    <col min="4874" max="4874" width="18" style="1" customWidth="1"/>
    <col min="4875" max="4875" width="29.28515625" style="1" customWidth="1"/>
    <col min="4876" max="4876" width="3.42578125" style="1" customWidth="1"/>
    <col min="4877" max="4877" width="3.7109375" style="1" customWidth="1"/>
    <col min="4878" max="4878" width="2.7109375" style="1" customWidth="1"/>
    <col min="4879" max="4879" width="3.140625" style="1" customWidth="1"/>
    <col min="4880" max="4880" width="18.85546875" style="1" customWidth="1"/>
    <col min="4881" max="4881" width="56.5703125" style="1" customWidth="1"/>
    <col min="4882" max="5116" width="9" style="1"/>
    <col min="5117" max="5117" width="22.5703125" style="1" customWidth="1"/>
    <col min="5118" max="5118" width="43.85546875" style="1" customWidth="1"/>
    <col min="5119" max="5122" width="3.5703125" style="1" customWidth="1"/>
    <col min="5123" max="5126" width="5.140625" style="1" customWidth="1"/>
    <col min="5127" max="5127" width="3.5703125" style="1" customWidth="1"/>
    <col min="5128" max="5128" width="6" style="1" customWidth="1"/>
    <col min="5129" max="5129" width="4.140625" style="1" customWidth="1"/>
    <col min="5130" max="5130" width="18" style="1" customWidth="1"/>
    <col min="5131" max="5131" width="29.28515625" style="1" customWidth="1"/>
    <col min="5132" max="5132" width="3.42578125" style="1" customWidth="1"/>
    <col min="5133" max="5133" width="3.7109375" style="1" customWidth="1"/>
    <col min="5134" max="5134" width="2.7109375" style="1" customWidth="1"/>
    <col min="5135" max="5135" width="3.140625" style="1" customWidth="1"/>
    <col min="5136" max="5136" width="18.85546875" style="1" customWidth="1"/>
    <col min="5137" max="5137" width="56.5703125" style="1" customWidth="1"/>
    <col min="5138" max="5372" width="9" style="1"/>
    <col min="5373" max="5373" width="22.5703125" style="1" customWidth="1"/>
    <col min="5374" max="5374" width="43.85546875" style="1" customWidth="1"/>
    <col min="5375" max="5378" width="3.5703125" style="1" customWidth="1"/>
    <col min="5379" max="5382" width="5.140625" style="1" customWidth="1"/>
    <col min="5383" max="5383" width="3.5703125" style="1" customWidth="1"/>
    <col min="5384" max="5384" width="6" style="1" customWidth="1"/>
    <col min="5385" max="5385" width="4.140625" style="1" customWidth="1"/>
    <col min="5386" max="5386" width="18" style="1" customWidth="1"/>
    <col min="5387" max="5387" width="29.28515625" style="1" customWidth="1"/>
    <col min="5388" max="5388" width="3.42578125" style="1" customWidth="1"/>
    <col min="5389" max="5389" width="3.7109375" style="1" customWidth="1"/>
    <col min="5390" max="5390" width="2.7109375" style="1" customWidth="1"/>
    <col min="5391" max="5391" width="3.140625" style="1" customWidth="1"/>
    <col min="5392" max="5392" width="18.85546875" style="1" customWidth="1"/>
    <col min="5393" max="5393" width="56.5703125" style="1" customWidth="1"/>
    <col min="5394" max="5628" width="9" style="1"/>
    <col min="5629" max="5629" width="22.5703125" style="1" customWidth="1"/>
    <col min="5630" max="5630" width="43.85546875" style="1" customWidth="1"/>
    <col min="5631" max="5634" width="3.5703125" style="1" customWidth="1"/>
    <col min="5635" max="5638" width="5.140625" style="1" customWidth="1"/>
    <col min="5639" max="5639" width="3.5703125" style="1" customWidth="1"/>
    <col min="5640" max="5640" width="6" style="1" customWidth="1"/>
    <col min="5641" max="5641" width="4.140625" style="1" customWidth="1"/>
    <col min="5642" max="5642" width="18" style="1" customWidth="1"/>
    <col min="5643" max="5643" width="29.28515625" style="1" customWidth="1"/>
    <col min="5644" max="5644" width="3.42578125" style="1" customWidth="1"/>
    <col min="5645" max="5645" width="3.7109375" style="1" customWidth="1"/>
    <col min="5646" max="5646" width="2.7109375" style="1" customWidth="1"/>
    <col min="5647" max="5647" width="3.140625" style="1" customWidth="1"/>
    <col min="5648" max="5648" width="18.85546875" style="1" customWidth="1"/>
    <col min="5649" max="5649" width="56.5703125" style="1" customWidth="1"/>
    <col min="5650" max="5884" width="9" style="1"/>
    <col min="5885" max="5885" width="22.5703125" style="1" customWidth="1"/>
    <col min="5886" max="5886" width="43.85546875" style="1" customWidth="1"/>
    <col min="5887" max="5890" width="3.5703125" style="1" customWidth="1"/>
    <col min="5891" max="5894" width="5.140625" style="1" customWidth="1"/>
    <col min="5895" max="5895" width="3.5703125" style="1" customWidth="1"/>
    <col min="5896" max="5896" width="6" style="1" customWidth="1"/>
    <col min="5897" max="5897" width="4.140625" style="1" customWidth="1"/>
    <col min="5898" max="5898" width="18" style="1" customWidth="1"/>
    <col min="5899" max="5899" width="29.28515625" style="1" customWidth="1"/>
    <col min="5900" max="5900" width="3.42578125" style="1" customWidth="1"/>
    <col min="5901" max="5901" width="3.7109375" style="1" customWidth="1"/>
    <col min="5902" max="5902" width="2.7109375" style="1" customWidth="1"/>
    <col min="5903" max="5903" width="3.140625" style="1" customWidth="1"/>
    <col min="5904" max="5904" width="18.85546875" style="1" customWidth="1"/>
    <col min="5905" max="5905" width="56.5703125" style="1" customWidth="1"/>
    <col min="5906" max="6140" width="9" style="1"/>
    <col min="6141" max="6141" width="22.5703125" style="1" customWidth="1"/>
    <col min="6142" max="6142" width="43.85546875" style="1" customWidth="1"/>
    <col min="6143" max="6146" width="3.5703125" style="1" customWidth="1"/>
    <col min="6147" max="6150" width="5.140625" style="1" customWidth="1"/>
    <col min="6151" max="6151" width="3.5703125" style="1" customWidth="1"/>
    <col min="6152" max="6152" width="6" style="1" customWidth="1"/>
    <col min="6153" max="6153" width="4.140625" style="1" customWidth="1"/>
    <col min="6154" max="6154" width="18" style="1" customWidth="1"/>
    <col min="6155" max="6155" width="29.28515625" style="1" customWidth="1"/>
    <col min="6156" max="6156" width="3.42578125" style="1" customWidth="1"/>
    <col min="6157" max="6157" width="3.7109375" style="1" customWidth="1"/>
    <col min="6158" max="6158" width="2.7109375" style="1" customWidth="1"/>
    <col min="6159" max="6159" width="3.140625" style="1" customWidth="1"/>
    <col min="6160" max="6160" width="18.85546875" style="1" customWidth="1"/>
    <col min="6161" max="6161" width="56.5703125" style="1" customWidth="1"/>
    <col min="6162" max="6396" width="9" style="1"/>
    <col min="6397" max="6397" width="22.5703125" style="1" customWidth="1"/>
    <col min="6398" max="6398" width="43.85546875" style="1" customWidth="1"/>
    <col min="6399" max="6402" width="3.5703125" style="1" customWidth="1"/>
    <col min="6403" max="6406" width="5.140625" style="1" customWidth="1"/>
    <col min="6407" max="6407" width="3.5703125" style="1" customWidth="1"/>
    <col min="6408" max="6408" width="6" style="1" customWidth="1"/>
    <col min="6409" max="6409" width="4.140625" style="1" customWidth="1"/>
    <col min="6410" max="6410" width="18" style="1" customWidth="1"/>
    <col min="6411" max="6411" width="29.28515625" style="1" customWidth="1"/>
    <col min="6412" max="6412" width="3.42578125" style="1" customWidth="1"/>
    <col min="6413" max="6413" width="3.7109375" style="1" customWidth="1"/>
    <col min="6414" max="6414" width="2.7109375" style="1" customWidth="1"/>
    <col min="6415" max="6415" width="3.140625" style="1" customWidth="1"/>
    <col min="6416" max="6416" width="18.85546875" style="1" customWidth="1"/>
    <col min="6417" max="6417" width="56.5703125" style="1" customWidth="1"/>
    <col min="6418" max="6652" width="9" style="1"/>
    <col min="6653" max="6653" width="22.5703125" style="1" customWidth="1"/>
    <col min="6654" max="6654" width="43.85546875" style="1" customWidth="1"/>
    <col min="6655" max="6658" width="3.5703125" style="1" customWidth="1"/>
    <col min="6659" max="6662" width="5.140625" style="1" customWidth="1"/>
    <col min="6663" max="6663" width="3.5703125" style="1" customWidth="1"/>
    <col min="6664" max="6664" width="6" style="1" customWidth="1"/>
    <col min="6665" max="6665" width="4.140625" style="1" customWidth="1"/>
    <col min="6666" max="6666" width="18" style="1" customWidth="1"/>
    <col min="6667" max="6667" width="29.28515625" style="1" customWidth="1"/>
    <col min="6668" max="6668" width="3.42578125" style="1" customWidth="1"/>
    <col min="6669" max="6669" width="3.7109375" style="1" customWidth="1"/>
    <col min="6670" max="6670" width="2.7109375" style="1" customWidth="1"/>
    <col min="6671" max="6671" width="3.140625" style="1" customWidth="1"/>
    <col min="6672" max="6672" width="18.85546875" style="1" customWidth="1"/>
    <col min="6673" max="6673" width="56.5703125" style="1" customWidth="1"/>
    <col min="6674" max="6908" width="9" style="1"/>
    <col min="6909" max="6909" width="22.5703125" style="1" customWidth="1"/>
    <col min="6910" max="6910" width="43.85546875" style="1" customWidth="1"/>
    <col min="6911" max="6914" width="3.5703125" style="1" customWidth="1"/>
    <col min="6915" max="6918" width="5.140625" style="1" customWidth="1"/>
    <col min="6919" max="6919" width="3.5703125" style="1" customWidth="1"/>
    <col min="6920" max="6920" width="6" style="1" customWidth="1"/>
    <col min="6921" max="6921" width="4.140625" style="1" customWidth="1"/>
    <col min="6922" max="6922" width="18" style="1" customWidth="1"/>
    <col min="6923" max="6923" width="29.28515625" style="1" customWidth="1"/>
    <col min="6924" max="6924" width="3.42578125" style="1" customWidth="1"/>
    <col min="6925" max="6925" width="3.7109375" style="1" customWidth="1"/>
    <col min="6926" max="6926" width="2.7109375" style="1" customWidth="1"/>
    <col min="6927" max="6927" width="3.140625" style="1" customWidth="1"/>
    <col min="6928" max="6928" width="18.85546875" style="1" customWidth="1"/>
    <col min="6929" max="6929" width="56.5703125" style="1" customWidth="1"/>
    <col min="6930" max="7164" width="9" style="1"/>
    <col min="7165" max="7165" width="22.5703125" style="1" customWidth="1"/>
    <col min="7166" max="7166" width="43.85546875" style="1" customWidth="1"/>
    <col min="7167" max="7170" width="3.5703125" style="1" customWidth="1"/>
    <col min="7171" max="7174" width="5.140625" style="1" customWidth="1"/>
    <col min="7175" max="7175" width="3.5703125" style="1" customWidth="1"/>
    <col min="7176" max="7176" width="6" style="1" customWidth="1"/>
    <col min="7177" max="7177" width="4.140625" style="1" customWidth="1"/>
    <col min="7178" max="7178" width="18" style="1" customWidth="1"/>
    <col min="7179" max="7179" width="29.28515625" style="1" customWidth="1"/>
    <col min="7180" max="7180" width="3.42578125" style="1" customWidth="1"/>
    <col min="7181" max="7181" width="3.7109375" style="1" customWidth="1"/>
    <col min="7182" max="7182" width="2.7109375" style="1" customWidth="1"/>
    <col min="7183" max="7183" width="3.140625" style="1" customWidth="1"/>
    <col min="7184" max="7184" width="18.85546875" style="1" customWidth="1"/>
    <col min="7185" max="7185" width="56.5703125" style="1" customWidth="1"/>
    <col min="7186" max="7420" width="9" style="1"/>
    <col min="7421" max="7421" width="22.5703125" style="1" customWidth="1"/>
    <col min="7422" max="7422" width="43.85546875" style="1" customWidth="1"/>
    <col min="7423" max="7426" width="3.5703125" style="1" customWidth="1"/>
    <col min="7427" max="7430" width="5.140625" style="1" customWidth="1"/>
    <col min="7431" max="7431" width="3.5703125" style="1" customWidth="1"/>
    <col min="7432" max="7432" width="6" style="1" customWidth="1"/>
    <col min="7433" max="7433" width="4.140625" style="1" customWidth="1"/>
    <col min="7434" max="7434" width="18" style="1" customWidth="1"/>
    <col min="7435" max="7435" width="29.28515625" style="1" customWidth="1"/>
    <col min="7436" max="7436" width="3.42578125" style="1" customWidth="1"/>
    <col min="7437" max="7437" width="3.7109375" style="1" customWidth="1"/>
    <col min="7438" max="7438" width="2.7109375" style="1" customWidth="1"/>
    <col min="7439" max="7439" width="3.140625" style="1" customWidth="1"/>
    <col min="7440" max="7440" width="18.85546875" style="1" customWidth="1"/>
    <col min="7441" max="7441" width="56.5703125" style="1" customWidth="1"/>
    <col min="7442" max="7676" width="9" style="1"/>
    <col min="7677" max="7677" width="22.5703125" style="1" customWidth="1"/>
    <col min="7678" max="7678" width="43.85546875" style="1" customWidth="1"/>
    <col min="7679" max="7682" width="3.5703125" style="1" customWidth="1"/>
    <col min="7683" max="7686" width="5.140625" style="1" customWidth="1"/>
    <col min="7687" max="7687" width="3.5703125" style="1" customWidth="1"/>
    <col min="7688" max="7688" width="6" style="1" customWidth="1"/>
    <col min="7689" max="7689" width="4.140625" style="1" customWidth="1"/>
    <col min="7690" max="7690" width="18" style="1" customWidth="1"/>
    <col min="7691" max="7691" width="29.28515625" style="1" customWidth="1"/>
    <col min="7692" max="7692" width="3.42578125" style="1" customWidth="1"/>
    <col min="7693" max="7693" width="3.7109375" style="1" customWidth="1"/>
    <col min="7694" max="7694" width="2.7109375" style="1" customWidth="1"/>
    <col min="7695" max="7695" width="3.140625" style="1" customWidth="1"/>
    <col min="7696" max="7696" width="18.85546875" style="1" customWidth="1"/>
    <col min="7697" max="7697" width="56.5703125" style="1" customWidth="1"/>
    <col min="7698" max="7932" width="9" style="1"/>
    <col min="7933" max="7933" width="22.5703125" style="1" customWidth="1"/>
    <col min="7934" max="7934" width="43.85546875" style="1" customWidth="1"/>
    <col min="7935" max="7938" width="3.5703125" style="1" customWidth="1"/>
    <col min="7939" max="7942" width="5.140625" style="1" customWidth="1"/>
    <col min="7943" max="7943" width="3.5703125" style="1" customWidth="1"/>
    <col min="7944" max="7944" width="6" style="1" customWidth="1"/>
    <col min="7945" max="7945" width="4.140625" style="1" customWidth="1"/>
    <col min="7946" max="7946" width="18" style="1" customWidth="1"/>
    <col min="7947" max="7947" width="29.28515625" style="1" customWidth="1"/>
    <col min="7948" max="7948" width="3.42578125" style="1" customWidth="1"/>
    <col min="7949" max="7949" width="3.7109375" style="1" customWidth="1"/>
    <col min="7950" max="7950" width="2.7109375" style="1" customWidth="1"/>
    <col min="7951" max="7951" width="3.140625" style="1" customWidth="1"/>
    <col min="7952" max="7952" width="18.85546875" style="1" customWidth="1"/>
    <col min="7953" max="7953" width="56.5703125" style="1" customWidth="1"/>
    <col min="7954" max="8188" width="9" style="1"/>
    <col min="8189" max="8189" width="22.5703125" style="1" customWidth="1"/>
    <col min="8190" max="8190" width="43.85546875" style="1" customWidth="1"/>
    <col min="8191" max="8194" width="3.5703125" style="1" customWidth="1"/>
    <col min="8195" max="8198" width="5.140625" style="1" customWidth="1"/>
    <col min="8199" max="8199" width="3.5703125" style="1" customWidth="1"/>
    <col min="8200" max="8200" width="6" style="1" customWidth="1"/>
    <col min="8201" max="8201" width="4.140625" style="1" customWidth="1"/>
    <col min="8202" max="8202" width="18" style="1" customWidth="1"/>
    <col min="8203" max="8203" width="29.28515625" style="1" customWidth="1"/>
    <col min="8204" max="8204" width="3.42578125" style="1" customWidth="1"/>
    <col min="8205" max="8205" width="3.7109375" style="1" customWidth="1"/>
    <col min="8206" max="8206" width="2.7109375" style="1" customWidth="1"/>
    <col min="8207" max="8207" width="3.140625" style="1" customWidth="1"/>
    <col min="8208" max="8208" width="18.85546875" style="1" customWidth="1"/>
    <col min="8209" max="8209" width="56.5703125" style="1" customWidth="1"/>
    <col min="8210" max="8444" width="9" style="1"/>
    <col min="8445" max="8445" width="22.5703125" style="1" customWidth="1"/>
    <col min="8446" max="8446" width="43.85546875" style="1" customWidth="1"/>
    <col min="8447" max="8450" width="3.5703125" style="1" customWidth="1"/>
    <col min="8451" max="8454" width="5.140625" style="1" customWidth="1"/>
    <col min="8455" max="8455" width="3.5703125" style="1" customWidth="1"/>
    <col min="8456" max="8456" width="6" style="1" customWidth="1"/>
    <col min="8457" max="8457" width="4.140625" style="1" customWidth="1"/>
    <col min="8458" max="8458" width="18" style="1" customWidth="1"/>
    <col min="8459" max="8459" width="29.28515625" style="1" customWidth="1"/>
    <col min="8460" max="8460" width="3.42578125" style="1" customWidth="1"/>
    <col min="8461" max="8461" width="3.7109375" style="1" customWidth="1"/>
    <col min="8462" max="8462" width="2.7109375" style="1" customWidth="1"/>
    <col min="8463" max="8463" width="3.140625" style="1" customWidth="1"/>
    <col min="8464" max="8464" width="18.85546875" style="1" customWidth="1"/>
    <col min="8465" max="8465" width="56.5703125" style="1" customWidth="1"/>
    <col min="8466" max="8700" width="9" style="1"/>
    <col min="8701" max="8701" width="22.5703125" style="1" customWidth="1"/>
    <col min="8702" max="8702" width="43.85546875" style="1" customWidth="1"/>
    <col min="8703" max="8706" width="3.5703125" style="1" customWidth="1"/>
    <col min="8707" max="8710" width="5.140625" style="1" customWidth="1"/>
    <col min="8711" max="8711" width="3.5703125" style="1" customWidth="1"/>
    <col min="8712" max="8712" width="6" style="1" customWidth="1"/>
    <col min="8713" max="8713" width="4.140625" style="1" customWidth="1"/>
    <col min="8714" max="8714" width="18" style="1" customWidth="1"/>
    <col min="8715" max="8715" width="29.28515625" style="1" customWidth="1"/>
    <col min="8716" max="8716" width="3.42578125" style="1" customWidth="1"/>
    <col min="8717" max="8717" width="3.7109375" style="1" customWidth="1"/>
    <col min="8718" max="8718" width="2.7109375" style="1" customWidth="1"/>
    <col min="8719" max="8719" width="3.140625" style="1" customWidth="1"/>
    <col min="8720" max="8720" width="18.85546875" style="1" customWidth="1"/>
    <col min="8721" max="8721" width="56.5703125" style="1" customWidth="1"/>
    <col min="8722" max="8956" width="9" style="1"/>
    <col min="8957" max="8957" width="22.5703125" style="1" customWidth="1"/>
    <col min="8958" max="8958" width="43.85546875" style="1" customWidth="1"/>
    <col min="8959" max="8962" width="3.5703125" style="1" customWidth="1"/>
    <col min="8963" max="8966" width="5.140625" style="1" customWidth="1"/>
    <col min="8967" max="8967" width="3.5703125" style="1" customWidth="1"/>
    <col min="8968" max="8968" width="6" style="1" customWidth="1"/>
    <col min="8969" max="8969" width="4.140625" style="1" customWidth="1"/>
    <col min="8970" max="8970" width="18" style="1" customWidth="1"/>
    <col min="8971" max="8971" width="29.28515625" style="1" customWidth="1"/>
    <col min="8972" max="8972" width="3.42578125" style="1" customWidth="1"/>
    <col min="8973" max="8973" width="3.7109375" style="1" customWidth="1"/>
    <col min="8974" max="8974" width="2.7109375" style="1" customWidth="1"/>
    <col min="8975" max="8975" width="3.140625" style="1" customWidth="1"/>
    <col min="8976" max="8976" width="18.85546875" style="1" customWidth="1"/>
    <col min="8977" max="8977" width="56.5703125" style="1" customWidth="1"/>
    <col min="8978" max="9212" width="9" style="1"/>
    <col min="9213" max="9213" width="22.5703125" style="1" customWidth="1"/>
    <col min="9214" max="9214" width="43.85546875" style="1" customWidth="1"/>
    <col min="9215" max="9218" width="3.5703125" style="1" customWidth="1"/>
    <col min="9219" max="9222" width="5.140625" style="1" customWidth="1"/>
    <col min="9223" max="9223" width="3.5703125" style="1" customWidth="1"/>
    <col min="9224" max="9224" width="6" style="1" customWidth="1"/>
    <col min="9225" max="9225" width="4.140625" style="1" customWidth="1"/>
    <col min="9226" max="9226" width="18" style="1" customWidth="1"/>
    <col min="9227" max="9227" width="29.28515625" style="1" customWidth="1"/>
    <col min="9228" max="9228" width="3.42578125" style="1" customWidth="1"/>
    <col min="9229" max="9229" width="3.7109375" style="1" customWidth="1"/>
    <col min="9230" max="9230" width="2.7109375" style="1" customWidth="1"/>
    <col min="9231" max="9231" width="3.140625" style="1" customWidth="1"/>
    <col min="9232" max="9232" width="18.85546875" style="1" customWidth="1"/>
    <col min="9233" max="9233" width="56.5703125" style="1" customWidth="1"/>
    <col min="9234" max="9468" width="9" style="1"/>
    <col min="9469" max="9469" width="22.5703125" style="1" customWidth="1"/>
    <col min="9470" max="9470" width="43.85546875" style="1" customWidth="1"/>
    <col min="9471" max="9474" width="3.5703125" style="1" customWidth="1"/>
    <col min="9475" max="9478" width="5.140625" style="1" customWidth="1"/>
    <col min="9479" max="9479" width="3.5703125" style="1" customWidth="1"/>
    <col min="9480" max="9480" width="6" style="1" customWidth="1"/>
    <col min="9481" max="9481" width="4.140625" style="1" customWidth="1"/>
    <col min="9482" max="9482" width="18" style="1" customWidth="1"/>
    <col min="9483" max="9483" width="29.28515625" style="1" customWidth="1"/>
    <col min="9484" max="9484" width="3.42578125" style="1" customWidth="1"/>
    <col min="9485" max="9485" width="3.7109375" style="1" customWidth="1"/>
    <col min="9486" max="9486" width="2.7109375" style="1" customWidth="1"/>
    <col min="9487" max="9487" width="3.140625" style="1" customWidth="1"/>
    <col min="9488" max="9488" width="18.85546875" style="1" customWidth="1"/>
    <col min="9489" max="9489" width="56.5703125" style="1" customWidth="1"/>
    <col min="9490" max="9724" width="9" style="1"/>
    <col min="9725" max="9725" width="22.5703125" style="1" customWidth="1"/>
    <col min="9726" max="9726" width="43.85546875" style="1" customWidth="1"/>
    <col min="9727" max="9730" width="3.5703125" style="1" customWidth="1"/>
    <col min="9731" max="9734" width="5.140625" style="1" customWidth="1"/>
    <col min="9735" max="9735" width="3.5703125" style="1" customWidth="1"/>
    <col min="9736" max="9736" width="6" style="1" customWidth="1"/>
    <col min="9737" max="9737" width="4.140625" style="1" customWidth="1"/>
    <col min="9738" max="9738" width="18" style="1" customWidth="1"/>
    <col min="9739" max="9739" width="29.28515625" style="1" customWidth="1"/>
    <col min="9740" max="9740" width="3.42578125" style="1" customWidth="1"/>
    <col min="9741" max="9741" width="3.7109375" style="1" customWidth="1"/>
    <col min="9742" max="9742" width="2.7109375" style="1" customWidth="1"/>
    <col min="9743" max="9743" width="3.140625" style="1" customWidth="1"/>
    <col min="9744" max="9744" width="18.85546875" style="1" customWidth="1"/>
    <col min="9745" max="9745" width="56.5703125" style="1" customWidth="1"/>
    <col min="9746" max="9980" width="9" style="1"/>
    <col min="9981" max="9981" width="22.5703125" style="1" customWidth="1"/>
    <col min="9982" max="9982" width="43.85546875" style="1" customWidth="1"/>
    <col min="9983" max="9986" width="3.5703125" style="1" customWidth="1"/>
    <col min="9987" max="9990" width="5.140625" style="1" customWidth="1"/>
    <col min="9991" max="9991" width="3.5703125" style="1" customWidth="1"/>
    <col min="9992" max="9992" width="6" style="1" customWidth="1"/>
    <col min="9993" max="9993" width="4.140625" style="1" customWidth="1"/>
    <col min="9994" max="9994" width="18" style="1" customWidth="1"/>
    <col min="9995" max="9995" width="29.28515625" style="1" customWidth="1"/>
    <col min="9996" max="9996" width="3.42578125" style="1" customWidth="1"/>
    <col min="9997" max="9997" width="3.7109375" style="1" customWidth="1"/>
    <col min="9998" max="9998" width="2.7109375" style="1" customWidth="1"/>
    <col min="9999" max="9999" width="3.140625" style="1" customWidth="1"/>
    <col min="10000" max="10000" width="18.85546875" style="1" customWidth="1"/>
    <col min="10001" max="10001" width="56.5703125" style="1" customWidth="1"/>
    <col min="10002" max="10236" width="9" style="1"/>
    <col min="10237" max="10237" width="22.5703125" style="1" customWidth="1"/>
    <col min="10238" max="10238" width="43.85546875" style="1" customWidth="1"/>
    <col min="10239" max="10242" width="3.5703125" style="1" customWidth="1"/>
    <col min="10243" max="10246" width="5.140625" style="1" customWidth="1"/>
    <col min="10247" max="10247" width="3.5703125" style="1" customWidth="1"/>
    <col min="10248" max="10248" width="6" style="1" customWidth="1"/>
    <col min="10249" max="10249" width="4.140625" style="1" customWidth="1"/>
    <col min="10250" max="10250" width="18" style="1" customWidth="1"/>
    <col min="10251" max="10251" width="29.28515625" style="1" customWidth="1"/>
    <col min="10252" max="10252" width="3.42578125" style="1" customWidth="1"/>
    <col min="10253" max="10253" width="3.7109375" style="1" customWidth="1"/>
    <col min="10254" max="10254" width="2.7109375" style="1" customWidth="1"/>
    <col min="10255" max="10255" width="3.140625" style="1" customWidth="1"/>
    <col min="10256" max="10256" width="18.85546875" style="1" customWidth="1"/>
    <col min="10257" max="10257" width="56.5703125" style="1" customWidth="1"/>
    <col min="10258" max="10492" width="9" style="1"/>
    <col min="10493" max="10493" width="22.5703125" style="1" customWidth="1"/>
    <col min="10494" max="10494" width="43.85546875" style="1" customWidth="1"/>
    <col min="10495" max="10498" width="3.5703125" style="1" customWidth="1"/>
    <col min="10499" max="10502" width="5.140625" style="1" customWidth="1"/>
    <col min="10503" max="10503" width="3.5703125" style="1" customWidth="1"/>
    <col min="10504" max="10504" width="6" style="1" customWidth="1"/>
    <col min="10505" max="10505" width="4.140625" style="1" customWidth="1"/>
    <col min="10506" max="10506" width="18" style="1" customWidth="1"/>
    <col min="10507" max="10507" width="29.28515625" style="1" customWidth="1"/>
    <col min="10508" max="10508" width="3.42578125" style="1" customWidth="1"/>
    <col min="10509" max="10509" width="3.7109375" style="1" customWidth="1"/>
    <col min="10510" max="10510" width="2.7109375" style="1" customWidth="1"/>
    <col min="10511" max="10511" width="3.140625" style="1" customWidth="1"/>
    <col min="10512" max="10512" width="18.85546875" style="1" customWidth="1"/>
    <col min="10513" max="10513" width="56.5703125" style="1" customWidth="1"/>
    <col min="10514" max="10748" width="9" style="1"/>
    <col min="10749" max="10749" width="22.5703125" style="1" customWidth="1"/>
    <col min="10750" max="10750" width="43.85546875" style="1" customWidth="1"/>
    <col min="10751" max="10754" width="3.5703125" style="1" customWidth="1"/>
    <col min="10755" max="10758" width="5.140625" style="1" customWidth="1"/>
    <col min="10759" max="10759" width="3.5703125" style="1" customWidth="1"/>
    <col min="10760" max="10760" width="6" style="1" customWidth="1"/>
    <col min="10761" max="10761" width="4.140625" style="1" customWidth="1"/>
    <col min="10762" max="10762" width="18" style="1" customWidth="1"/>
    <col min="10763" max="10763" width="29.28515625" style="1" customWidth="1"/>
    <col min="10764" max="10764" width="3.42578125" style="1" customWidth="1"/>
    <col min="10765" max="10765" width="3.7109375" style="1" customWidth="1"/>
    <col min="10766" max="10766" width="2.7109375" style="1" customWidth="1"/>
    <col min="10767" max="10767" width="3.140625" style="1" customWidth="1"/>
    <col min="10768" max="10768" width="18.85546875" style="1" customWidth="1"/>
    <col min="10769" max="10769" width="56.5703125" style="1" customWidth="1"/>
    <col min="10770" max="11004" width="9" style="1"/>
    <col min="11005" max="11005" width="22.5703125" style="1" customWidth="1"/>
    <col min="11006" max="11006" width="43.85546875" style="1" customWidth="1"/>
    <col min="11007" max="11010" width="3.5703125" style="1" customWidth="1"/>
    <col min="11011" max="11014" width="5.140625" style="1" customWidth="1"/>
    <col min="11015" max="11015" width="3.5703125" style="1" customWidth="1"/>
    <col min="11016" max="11016" width="6" style="1" customWidth="1"/>
    <col min="11017" max="11017" width="4.140625" style="1" customWidth="1"/>
    <col min="11018" max="11018" width="18" style="1" customWidth="1"/>
    <col min="11019" max="11019" width="29.28515625" style="1" customWidth="1"/>
    <col min="11020" max="11020" width="3.42578125" style="1" customWidth="1"/>
    <col min="11021" max="11021" width="3.7109375" style="1" customWidth="1"/>
    <col min="11022" max="11022" width="2.7109375" style="1" customWidth="1"/>
    <col min="11023" max="11023" width="3.140625" style="1" customWidth="1"/>
    <col min="11024" max="11024" width="18.85546875" style="1" customWidth="1"/>
    <col min="11025" max="11025" width="56.5703125" style="1" customWidth="1"/>
    <col min="11026" max="11260" width="9" style="1"/>
    <col min="11261" max="11261" width="22.5703125" style="1" customWidth="1"/>
    <col min="11262" max="11262" width="43.85546875" style="1" customWidth="1"/>
    <col min="11263" max="11266" width="3.5703125" style="1" customWidth="1"/>
    <col min="11267" max="11270" width="5.140625" style="1" customWidth="1"/>
    <col min="11271" max="11271" width="3.5703125" style="1" customWidth="1"/>
    <col min="11272" max="11272" width="6" style="1" customWidth="1"/>
    <col min="11273" max="11273" width="4.140625" style="1" customWidth="1"/>
    <col min="11274" max="11274" width="18" style="1" customWidth="1"/>
    <col min="11275" max="11275" width="29.28515625" style="1" customWidth="1"/>
    <col min="11276" max="11276" width="3.42578125" style="1" customWidth="1"/>
    <col min="11277" max="11277" width="3.7109375" style="1" customWidth="1"/>
    <col min="11278" max="11278" width="2.7109375" style="1" customWidth="1"/>
    <col min="11279" max="11279" width="3.140625" style="1" customWidth="1"/>
    <col min="11280" max="11280" width="18.85546875" style="1" customWidth="1"/>
    <col min="11281" max="11281" width="56.5703125" style="1" customWidth="1"/>
    <col min="11282" max="11516" width="9" style="1"/>
    <col min="11517" max="11517" width="22.5703125" style="1" customWidth="1"/>
    <col min="11518" max="11518" width="43.85546875" style="1" customWidth="1"/>
    <col min="11519" max="11522" width="3.5703125" style="1" customWidth="1"/>
    <col min="11523" max="11526" width="5.140625" style="1" customWidth="1"/>
    <col min="11527" max="11527" width="3.5703125" style="1" customWidth="1"/>
    <col min="11528" max="11528" width="6" style="1" customWidth="1"/>
    <col min="11529" max="11529" width="4.140625" style="1" customWidth="1"/>
    <col min="11530" max="11530" width="18" style="1" customWidth="1"/>
    <col min="11531" max="11531" width="29.28515625" style="1" customWidth="1"/>
    <col min="11532" max="11532" width="3.42578125" style="1" customWidth="1"/>
    <col min="11533" max="11533" width="3.7109375" style="1" customWidth="1"/>
    <col min="11534" max="11534" width="2.7109375" style="1" customWidth="1"/>
    <col min="11535" max="11535" width="3.140625" style="1" customWidth="1"/>
    <col min="11536" max="11536" width="18.85546875" style="1" customWidth="1"/>
    <col min="11537" max="11537" width="56.5703125" style="1" customWidth="1"/>
    <col min="11538" max="11772" width="9" style="1"/>
    <col min="11773" max="11773" width="22.5703125" style="1" customWidth="1"/>
    <col min="11774" max="11774" width="43.85546875" style="1" customWidth="1"/>
    <col min="11775" max="11778" width="3.5703125" style="1" customWidth="1"/>
    <col min="11779" max="11782" width="5.140625" style="1" customWidth="1"/>
    <col min="11783" max="11783" width="3.5703125" style="1" customWidth="1"/>
    <col min="11784" max="11784" width="6" style="1" customWidth="1"/>
    <col min="11785" max="11785" width="4.140625" style="1" customWidth="1"/>
    <col min="11786" max="11786" width="18" style="1" customWidth="1"/>
    <col min="11787" max="11787" width="29.28515625" style="1" customWidth="1"/>
    <col min="11788" max="11788" width="3.42578125" style="1" customWidth="1"/>
    <col min="11789" max="11789" width="3.7109375" style="1" customWidth="1"/>
    <col min="11790" max="11790" width="2.7109375" style="1" customWidth="1"/>
    <col min="11791" max="11791" width="3.140625" style="1" customWidth="1"/>
    <col min="11792" max="11792" width="18.85546875" style="1" customWidth="1"/>
    <col min="11793" max="11793" width="56.5703125" style="1" customWidth="1"/>
    <col min="11794" max="12028" width="9" style="1"/>
    <col min="12029" max="12029" width="22.5703125" style="1" customWidth="1"/>
    <col min="12030" max="12030" width="43.85546875" style="1" customWidth="1"/>
    <col min="12031" max="12034" width="3.5703125" style="1" customWidth="1"/>
    <col min="12035" max="12038" width="5.140625" style="1" customWidth="1"/>
    <col min="12039" max="12039" width="3.5703125" style="1" customWidth="1"/>
    <col min="12040" max="12040" width="6" style="1" customWidth="1"/>
    <col min="12041" max="12041" width="4.140625" style="1" customWidth="1"/>
    <col min="12042" max="12042" width="18" style="1" customWidth="1"/>
    <col min="12043" max="12043" width="29.28515625" style="1" customWidth="1"/>
    <col min="12044" max="12044" width="3.42578125" style="1" customWidth="1"/>
    <col min="12045" max="12045" width="3.7109375" style="1" customWidth="1"/>
    <col min="12046" max="12046" width="2.7109375" style="1" customWidth="1"/>
    <col min="12047" max="12047" width="3.140625" style="1" customWidth="1"/>
    <col min="12048" max="12048" width="18.85546875" style="1" customWidth="1"/>
    <col min="12049" max="12049" width="56.5703125" style="1" customWidth="1"/>
    <col min="12050" max="12284" width="9" style="1"/>
    <col min="12285" max="12285" width="22.5703125" style="1" customWidth="1"/>
    <col min="12286" max="12286" width="43.85546875" style="1" customWidth="1"/>
    <col min="12287" max="12290" width="3.5703125" style="1" customWidth="1"/>
    <col min="12291" max="12294" width="5.140625" style="1" customWidth="1"/>
    <col min="12295" max="12295" width="3.5703125" style="1" customWidth="1"/>
    <col min="12296" max="12296" width="6" style="1" customWidth="1"/>
    <col min="12297" max="12297" width="4.140625" style="1" customWidth="1"/>
    <col min="12298" max="12298" width="18" style="1" customWidth="1"/>
    <col min="12299" max="12299" width="29.28515625" style="1" customWidth="1"/>
    <col min="12300" max="12300" width="3.42578125" style="1" customWidth="1"/>
    <col min="12301" max="12301" width="3.7109375" style="1" customWidth="1"/>
    <col min="12302" max="12302" width="2.7109375" style="1" customWidth="1"/>
    <col min="12303" max="12303" width="3.140625" style="1" customWidth="1"/>
    <col min="12304" max="12304" width="18.85546875" style="1" customWidth="1"/>
    <col min="12305" max="12305" width="56.5703125" style="1" customWidth="1"/>
    <col min="12306" max="12540" width="9" style="1"/>
    <col min="12541" max="12541" width="22.5703125" style="1" customWidth="1"/>
    <col min="12542" max="12542" width="43.85546875" style="1" customWidth="1"/>
    <col min="12543" max="12546" width="3.5703125" style="1" customWidth="1"/>
    <col min="12547" max="12550" width="5.140625" style="1" customWidth="1"/>
    <col min="12551" max="12551" width="3.5703125" style="1" customWidth="1"/>
    <col min="12552" max="12552" width="6" style="1" customWidth="1"/>
    <col min="12553" max="12553" width="4.140625" style="1" customWidth="1"/>
    <col min="12554" max="12554" width="18" style="1" customWidth="1"/>
    <col min="12555" max="12555" width="29.28515625" style="1" customWidth="1"/>
    <col min="12556" max="12556" width="3.42578125" style="1" customWidth="1"/>
    <col min="12557" max="12557" width="3.7109375" style="1" customWidth="1"/>
    <col min="12558" max="12558" width="2.7109375" style="1" customWidth="1"/>
    <col min="12559" max="12559" width="3.140625" style="1" customWidth="1"/>
    <col min="12560" max="12560" width="18.85546875" style="1" customWidth="1"/>
    <col min="12561" max="12561" width="56.5703125" style="1" customWidth="1"/>
    <col min="12562" max="12796" width="9" style="1"/>
    <col min="12797" max="12797" width="22.5703125" style="1" customWidth="1"/>
    <col min="12798" max="12798" width="43.85546875" style="1" customWidth="1"/>
    <col min="12799" max="12802" width="3.5703125" style="1" customWidth="1"/>
    <col min="12803" max="12806" width="5.140625" style="1" customWidth="1"/>
    <col min="12807" max="12807" width="3.5703125" style="1" customWidth="1"/>
    <col min="12808" max="12808" width="6" style="1" customWidth="1"/>
    <col min="12809" max="12809" width="4.140625" style="1" customWidth="1"/>
    <col min="12810" max="12810" width="18" style="1" customWidth="1"/>
    <col min="12811" max="12811" width="29.28515625" style="1" customWidth="1"/>
    <col min="12812" max="12812" width="3.42578125" style="1" customWidth="1"/>
    <col min="12813" max="12813" width="3.7109375" style="1" customWidth="1"/>
    <col min="12814" max="12814" width="2.7109375" style="1" customWidth="1"/>
    <col min="12815" max="12815" width="3.140625" style="1" customWidth="1"/>
    <col min="12816" max="12816" width="18.85546875" style="1" customWidth="1"/>
    <col min="12817" max="12817" width="56.5703125" style="1" customWidth="1"/>
    <col min="12818" max="13052" width="9" style="1"/>
    <col min="13053" max="13053" width="22.5703125" style="1" customWidth="1"/>
    <col min="13054" max="13054" width="43.85546875" style="1" customWidth="1"/>
    <col min="13055" max="13058" width="3.5703125" style="1" customWidth="1"/>
    <col min="13059" max="13062" width="5.140625" style="1" customWidth="1"/>
    <col min="13063" max="13063" width="3.5703125" style="1" customWidth="1"/>
    <col min="13064" max="13064" width="6" style="1" customWidth="1"/>
    <col min="13065" max="13065" width="4.140625" style="1" customWidth="1"/>
    <col min="13066" max="13066" width="18" style="1" customWidth="1"/>
    <col min="13067" max="13067" width="29.28515625" style="1" customWidth="1"/>
    <col min="13068" max="13068" width="3.42578125" style="1" customWidth="1"/>
    <col min="13069" max="13069" width="3.7109375" style="1" customWidth="1"/>
    <col min="13070" max="13070" width="2.7109375" style="1" customWidth="1"/>
    <col min="13071" max="13071" width="3.140625" style="1" customWidth="1"/>
    <col min="13072" max="13072" width="18.85546875" style="1" customWidth="1"/>
    <col min="13073" max="13073" width="56.5703125" style="1" customWidth="1"/>
    <col min="13074" max="13308" width="9" style="1"/>
    <col min="13309" max="13309" width="22.5703125" style="1" customWidth="1"/>
    <col min="13310" max="13310" width="43.85546875" style="1" customWidth="1"/>
    <col min="13311" max="13314" width="3.5703125" style="1" customWidth="1"/>
    <col min="13315" max="13318" width="5.140625" style="1" customWidth="1"/>
    <col min="13319" max="13319" width="3.5703125" style="1" customWidth="1"/>
    <col min="13320" max="13320" width="6" style="1" customWidth="1"/>
    <col min="13321" max="13321" width="4.140625" style="1" customWidth="1"/>
    <col min="13322" max="13322" width="18" style="1" customWidth="1"/>
    <col min="13323" max="13323" width="29.28515625" style="1" customWidth="1"/>
    <col min="13324" max="13324" width="3.42578125" style="1" customWidth="1"/>
    <col min="13325" max="13325" width="3.7109375" style="1" customWidth="1"/>
    <col min="13326" max="13326" width="2.7109375" style="1" customWidth="1"/>
    <col min="13327" max="13327" width="3.140625" style="1" customWidth="1"/>
    <col min="13328" max="13328" width="18.85546875" style="1" customWidth="1"/>
    <col min="13329" max="13329" width="56.5703125" style="1" customWidth="1"/>
    <col min="13330" max="13564" width="9" style="1"/>
    <col min="13565" max="13565" width="22.5703125" style="1" customWidth="1"/>
    <col min="13566" max="13566" width="43.85546875" style="1" customWidth="1"/>
    <col min="13567" max="13570" width="3.5703125" style="1" customWidth="1"/>
    <col min="13571" max="13574" width="5.140625" style="1" customWidth="1"/>
    <col min="13575" max="13575" width="3.5703125" style="1" customWidth="1"/>
    <col min="13576" max="13576" width="6" style="1" customWidth="1"/>
    <col min="13577" max="13577" width="4.140625" style="1" customWidth="1"/>
    <col min="13578" max="13578" width="18" style="1" customWidth="1"/>
    <col min="13579" max="13579" width="29.28515625" style="1" customWidth="1"/>
    <col min="13580" max="13580" width="3.42578125" style="1" customWidth="1"/>
    <col min="13581" max="13581" width="3.7109375" style="1" customWidth="1"/>
    <col min="13582" max="13582" width="2.7109375" style="1" customWidth="1"/>
    <col min="13583" max="13583" width="3.140625" style="1" customWidth="1"/>
    <col min="13584" max="13584" width="18.85546875" style="1" customWidth="1"/>
    <col min="13585" max="13585" width="56.5703125" style="1" customWidth="1"/>
    <col min="13586" max="13820" width="9" style="1"/>
    <col min="13821" max="13821" width="22.5703125" style="1" customWidth="1"/>
    <col min="13822" max="13822" width="43.85546875" style="1" customWidth="1"/>
    <col min="13823" max="13826" width="3.5703125" style="1" customWidth="1"/>
    <col min="13827" max="13830" width="5.140625" style="1" customWidth="1"/>
    <col min="13831" max="13831" width="3.5703125" style="1" customWidth="1"/>
    <col min="13832" max="13832" width="6" style="1" customWidth="1"/>
    <col min="13833" max="13833" width="4.140625" style="1" customWidth="1"/>
    <col min="13834" max="13834" width="18" style="1" customWidth="1"/>
    <col min="13835" max="13835" width="29.28515625" style="1" customWidth="1"/>
    <col min="13836" max="13836" width="3.42578125" style="1" customWidth="1"/>
    <col min="13837" max="13837" width="3.7109375" style="1" customWidth="1"/>
    <col min="13838" max="13838" width="2.7109375" style="1" customWidth="1"/>
    <col min="13839" max="13839" width="3.140625" style="1" customWidth="1"/>
    <col min="13840" max="13840" width="18.85546875" style="1" customWidth="1"/>
    <col min="13841" max="13841" width="56.5703125" style="1" customWidth="1"/>
    <col min="13842" max="14076" width="9" style="1"/>
    <col min="14077" max="14077" width="22.5703125" style="1" customWidth="1"/>
    <col min="14078" max="14078" width="43.85546875" style="1" customWidth="1"/>
    <col min="14079" max="14082" width="3.5703125" style="1" customWidth="1"/>
    <col min="14083" max="14086" width="5.140625" style="1" customWidth="1"/>
    <col min="14087" max="14087" width="3.5703125" style="1" customWidth="1"/>
    <col min="14088" max="14088" width="6" style="1" customWidth="1"/>
    <col min="14089" max="14089" width="4.140625" style="1" customWidth="1"/>
    <col min="14090" max="14090" width="18" style="1" customWidth="1"/>
    <col min="14091" max="14091" width="29.28515625" style="1" customWidth="1"/>
    <col min="14092" max="14092" width="3.42578125" style="1" customWidth="1"/>
    <col min="14093" max="14093" width="3.7109375" style="1" customWidth="1"/>
    <col min="14094" max="14094" width="2.7109375" style="1" customWidth="1"/>
    <col min="14095" max="14095" width="3.140625" style="1" customWidth="1"/>
    <col min="14096" max="14096" width="18.85546875" style="1" customWidth="1"/>
    <col min="14097" max="14097" width="56.5703125" style="1" customWidth="1"/>
    <col min="14098" max="14332" width="9" style="1"/>
    <col min="14333" max="14333" width="22.5703125" style="1" customWidth="1"/>
    <col min="14334" max="14334" width="43.85546875" style="1" customWidth="1"/>
    <col min="14335" max="14338" width="3.5703125" style="1" customWidth="1"/>
    <col min="14339" max="14342" width="5.140625" style="1" customWidth="1"/>
    <col min="14343" max="14343" width="3.5703125" style="1" customWidth="1"/>
    <col min="14344" max="14344" width="6" style="1" customWidth="1"/>
    <col min="14345" max="14345" width="4.140625" style="1" customWidth="1"/>
    <col min="14346" max="14346" width="18" style="1" customWidth="1"/>
    <col min="14347" max="14347" width="29.28515625" style="1" customWidth="1"/>
    <col min="14348" max="14348" width="3.42578125" style="1" customWidth="1"/>
    <col min="14349" max="14349" width="3.7109375" style="1" customWidth="1"/>
    <col min="14350" max="14350" width="2.7109375" style="1" customWidth="1"/>
    <col min="14351" max="14351" width="3.140625" style="1" customWidth="1"/>
    <col min="14352" max="14352" width="18.85546875" style="1" customWidth="1"/>
    <col min="14353" max="14353" width="56.5703125" style="1" customWidth="1"/>
    <col min="14354" max="14588" width="9" style="1"/>
    <col min="14589" max="14589" width="22.5703125" style="1" customWidth="1"/>
    <col min="14590" max="14590" width="43.85546875" style="1" customWidth="1"/>
    <col min="14591" max="14594" width="3.5703125" style="1" customWidth="1"/>
    <col min="14595" max="14598" width="5.140625" style="1" customWidth="1"/>
    <col min="14599" max="14599" width="3.5703125" style="1" customWidth="1"/>
    <col min="14600" max="14600" width="6" style="1" customWidth="1"/>
    <col min="14601" max="14601" width="4.140625" style="1" customWidth="1"/>
    <col min="14602" max="14602" width="18" style="1" customWidth="1"/>
    <col min="14603" max="14603" width="29.28515625" style="1" customWidth="1"/>
    <col min="14604" max="14604" width="3.42578125" style="1" customWidth="1"/>
    <col min="14605" max="14605" width="3.7109375" style="1" customWidth="1"/>
    <col min="14606" max="14606" width="2.7109375" style="1" customWidth="1"/>
    <col min="14607" max="14607" width="3.140625" style="1" customWidth="1"/>
    <col min="14608" max="14608" width="18.85546875" style="1" customWidth="1"/>
    <col min="14609" max="14609" width="56.5703125" style="1" customWidth="1"/>
    <col min="14610" max="14844" width="9" style="1"/>
    <col min="14845" max="14845" width="22.5703125" style="1" customWidth="1"/>
    <col min="14846" max="14846" width="43.85546875" style="1" customWidth="1"/>
    <col min="14847" max="14850" width="3.5703125" style="1" customWidth="1"/>
    <col min="14851" max="14854" width="5.140625" style="1" customWidth="1"/>
    <col min="14855" max="14855" width="3.5703125" style="1" customWidth="1"/>
    <col min="14856" max="14856" width="6" style="1" customWidth="1"/>
    <col min="14857" max="14857" width="4.140625" style="1" customWidth="1"/>
    <col min="14858" max="14858" width="18" style="1" customWidth="1"/>
    <col min="14859" max="14859" width="29.28515625" style="1" customWidth="1"/>
    <col min="14860" max="14860" width="3.42578125" style="1" customWidth="1"/>
    <col min="14861" max="14861" width="3.7109375" style="1" customWidth="1"/>
    <col min="14862" max="14862" width="2.7109375" style="1" customWidth="1"/>
    <col min="14863" max="14863" width="3.140625" style="1" customWidth="1"/>
    <col min="14864" max="14864" width="18.85546875" style="1" customWidth="1"/>
    <col min="14865" max="14865" width="56.5703125" style="1" customWidth="1"/>
    <col min="14866" max="15100" width="9" style="1"/>
    <col min="15101" max="15101" width="22.5703125" style="1" customWidth="1"/>
    <col min="15102" max="15102" width="43.85546875" style="1" customWidth="1"/>
    <col min="15103" max="15106" width="3.5703125" style="1" customWidth="1"/>
    <col min="15107" max="15110" width="5.140625" style="1" customWidth="1"/>
    <col min="15111" max="15111" width="3.5703125" style="1" customWidth="1"/>
    <col min="15112" max="15112" width="6" style="1" customWidth="1"/>
    <col min="15113" max="15113" width="4.140625" style="1" customWidth="1"/>
    <col min="15114" max="15114" width="18" style="1" customWidth="1"/>
    <col min="15115" max="15115" width="29.28515625" style="1" customWidth="1"/>
    <col min="15116" max="15116" width="3.42578125" style="1" customWidth="1"/>
    <col min="15117" max="15117" width="3.7109375" style="1" customWidth="1"/>
    <col min="15118" max="15118" width="2.7109375" style="1" customWidth="1"/>
    <col min="15119" max="15119" width="3.140625" style="1" customWidth="1"/>
    <col min="15120" max="15120" width="18.85546875" style="1" customWidth="1"/>
    <col min="15121" max="15121" width="56.5703125" style="1" customWidth="1"/>
    <col min="15122" max="15356" width="9" style="1"/>
    <col min="15357" max="15357" width="22.5703125" style="1" customWidth="1"/>
    <col min="15358" max="15358" width="43.85546875" style="1" customWidth="1"/>
    <col min="15359" max="15362" width="3.5703125" style="1" customWidth="1"/>
    <col min="15363" max="15366" width="5.140625" style="1" customWidth="1"/>
    <col min="15367" max="15367" width="3.5703125" style="1" customWidth="1"/>
    <col min="15368" max="15368" width="6" style="1" customWidth="1"/>
    <col min="15369" max="15369" width="4.140625" style="1" customWidth="1"/>
    <col min="15370" max="15370" width="18" style="1" customWidth="1"/>
    <col min="15371" max="15371" width="29.28515625" style="1" customWidth="1"/>
    <col min="15372" max="15372" width="3.42578125" style="1" customWidth="1"/>
    <col min="15373" max="15373" width="3.7109375" style="1" customWidth="1"/>
    <col min="15374" max="15374" width="2.7109375" style="1" customWidth="1"/>
    <col min="15375" max="15375" width="3.140625" style="1" customWidth="1"/>
    <col min="15376" max="15376" width="18.85546875" style="1" customWidth="1"/>
    <col min="15377" max="15377" width="56.5703125" style="1" customWidth="1"/>
    <col min="15378" max="15612" width="9" style="1"/>
    <col min="15613" max="15613" width="22.5703125" style="1" customWidth="1"/>
    <col min="15614" max="15614" width="43.85546875" style="1" customWidth="1"/>
    <col min="15615" max="15618" width="3.5703125" style="1" customWidth="1"/>
    <col min="15619" max="15622" width="5.140625" style="1" customWidth="1"/>
    <col min="15623" max="15623" width="3.5703125" style="1" customWidth="1"/>
    <col min="15624" max="15624" width="6" style="1" customWidth="1"/>
    <col min="15625" max="15625" width="4.140625" style="1" customWidth="1"/>
    <col min="15626" max="15626" width="18" style="1" customWidth="1"/>
    <col min="15627" max="15627" width="29.28515625" style="1" customWidth="1"/>
    <col min="15628" max="15628" width="3.42578125" style="1" customWidth="1"/>
    <col min="15629" max="15629" width="3.7109375" style="1" customWidth="1"/>
    <col min="15630" max="15630" width="2.7109375" style="1" customWidth="1"/>
    <col min="15631" max="15631" width="3.140625" style="1" customWidth="1"/>
    <col min="15632" max="15632" width="18.85546875" style="1" customWidth="1"/>
    <col min="15633" max="15633" width="56.5703125" style="1" customWidth="1"/>
    <col min="15634" max="15868" width="9" style="1"/>
    <col min="15869" max="15869" width="22.5703125" style="1" customWidth="1"/>
    <col min="15870" max="15870" width="43.85546875" style="1" customWidth="1"/>
    <col min="15871" max="15874" width="3.5703125" style="1" customWidth="1"/>
    <col min="15875" max="15878" width="5.140625" style="1" customWidth="1"/>
    <col min="15879" max="15879" width="3.5703125" style="1" customWidth="1"/>
    <col min="15880" max="15880" width="6" style="1" customWidth="1"/>
    <col min="15881" max="15881" width="4.140625" style="1" customWidth="1"/>
    <col min="15882" max="15882" width="18" style="1" customWidth="1"/>
    <col min="15883" max="15883" width="29.28515625" style="1" customWidth="1"/>
    <col min="15884" max="15884" width="3.42578125" style="1" customWidth="1"/>
    <col min="15885" max="15885" width="3.7109375" style="1" customWidth="1"/>
    <col min="15886" max="15886" width="2.7109375" style="1" customWidth="1"/>
    <col min="15887" max="15887" width="3.140625" style="1" customWidth="1"/>
    <col min="15888" max="15888" width="18.85546875" style="1" customWidth="1"/>
    <col min="15889" max="15889" width="56.5703125" style="1" customWidth="1"/>
    <col min="15890" max="16124" width="9" style="1"/>
    <col min="16125" max="16125" width="22.5703125" style="1" customWidth="1"/>
    <col min="16126" max="16126" width="43.85546875" style="1" customWidth="1"/>
    <col min="16127" max="16130" width="3.5703125" style="1" customWidth="1"/>
    <col min="16131" max="16134" width="5.140625" style="1" customWidth="1"/>
    <col min="16135" max="16135" width="3.5703125" style="1" customWidth="1"/>
    <col min="16136" max="16136" width="6" style="1" customWidth="1"/>
    <col min="16137" max="16137" width="4.140625" style="1" customWidth="1"/>
    <col min="16138" max="16138" width="18" style="1" customWidth="1"/>
    <col min="16139" max="16139" width="29.28515625" style="1" customWidth="1"/>
    <col min="16140" max="16140" width="3.42578125" style="1" customWidth="1"/>
    <col min="16141" max="16141" width="3.7109375" style="1" customWidth="1"/>
    <col min="16142" max="16142" width="2.7109375" style="1" customWidth="1"/>
    <col min="16143" max="16143" width="3.140625" style="1" customWidth="1"/>
    <col min="16144" max="16144" width="18.85546875" style="1" customWidth="1"/>
    <col min="16145" max="16145" width="56.5703125" style="1" customWidth="1"/>
    <col min="16146" max="16384" width="9" style="1"/>
  </cols>
  <sheetData>
    <row r="1" spans="1:17" ht="42" customHeight="1" thickBot="1">
      <c r="A1" s="151" t="s">
        <v>487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3"/>
    </row>
    <row r="2" spans="1:17" ht="15" customHeight="1">
      <c r="A2" s="4" t="s">
        <v>488</v>
      </c>
      <c r="B2" s="20"/>
      <c r="C2" s="28"/>
      <c r="D2" s="5"/>
      <c r="E2" s="5"/>
      <c r="F2" s="20"/>
      <c r="G2" s="28"/>
      <c r="H2" s="5"/>
      <c r="I2" s="5"/>
      <c r="J2" s="20"/>
      <c r="K2" s="28"/>
      <c r="L2" s="20"/>
      <c r="M2" s="28"/>
      <c r="N2" s="5"/>
      <c r="O2" s="5"/>
      <c r="P2" s="6"/>
      <c r="Q2" s="57"/>
    </row>
    <row r="3" spans="1:17" ht="18" customHeight="1">
      <c r="A3" s="154" t="s">
        <v>489</v>
      </c>
      <c r="B3" s="156" t="s">
        <v>490</v>
      </c>
      <c r="C3" s="154" t="s">
        <v>491</v>
      </c>
      <c r="D3" s="158"/>
      <c r="E3" s="158"/>
      <c r="F3" s="159"/>
      <c r="G3" s="154" t="s">
        <v>492</v>
      </c>
      <c r="H3" s="158"/>
      <c r="I3" s="158"/>
      <c r="J3" s="159"/>
      <c r="K3" s="160" t="s">
        <v>493</v>
      </c>
      <c r="L3" s="162" t="s">
        <v>494</v>
      </c>
      <c r="M3" s="164" t="s">
        <v>495</v>
      </c>
      <c r="N3" s="165"/>
      <c r="O3" s="166"/>
      <c r="P3" s="159" t="s">
        <v>496</v>
      </c>
      <c r="Q3" s="174" t="s">
        <v>497</v>
      </c>
    </row>
    <row r="4" spans="1:17" ht="12.75" customHeight="1" thickBot="1">
      <c r="A4" s="155"/>
      <c r="B4" s="157"/>
      <c r="C4" s="29">
        <v>1</v>
      </c>
      <c r="D4" s="7">
        <v>2</v>
      </c>
      <c r="E4" s="7">
        <v>3</v>
      </c>
      <c r="F4" s="39">
        <v>4</v>
      </c>
      <c r="G4" s="29" t="s">
        <v>498</v>
      </c>
      <c r="H4" s="7" t="s">
        <v>499</v>
      </c>
      <c r="I4" s="7" t="s">
        <v>500</v>
      </c>
      <c r="J4" s="39" t="s">
        <v>501</v>
      </c>
      <c r="K4" s="161"/>
      <c r="L4" s="163"/>
      <c r="M4" s="167"/>
      <c r="N4" s="168"/>
      <c r="O4" s="169"/>
      <c r="P4" s="173"/>
      <c r="Q4" s="175"/>
    </row>
    <row r="5" spans="1:17" s="2" customFormat="1" ht="50.25" customHeight="1" thickBot="1">
      <c r="A5" s="176" t="s">
        <v>502</v>
      </c>
      <c r="B5" s="177"/>
      <c r="C5" s="181" t="s">
        <v>555</v>
      </c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3"/>
    </row>
    <row r="6" spans="1:17" ht="12.75" customHeight="1">
      <c r="A6" s="88" t="s">
        <v>1</v>
      </c>
      <c r="B6" s="89" t="s">
        <v>2</v>
      </c>
      <c r="C6" s="178" t="s">
        <v>0</v>
      </c>
      <c r="D6" s="179"/>
      <c r="E6" s="179"/>
      <c r="F6" s="180"/>
      <c r="G6" s="90">
        <v>2</v>
      </c>
      <c r="H6" s="91"/>
      <c r="I6" s="91"/>
      <c r="J6" s="92"/>
      <c r="K6" s="93">
        <v>3</v>
      </c>
      <c r="L6" s="94" t="s">
        <v>503</v>
      </c>
      <c r="M6" s="95" t="s">
        <v>6</v>
      </c>
      <c r="N6" s="96" t="s">
        <v>3</v>
      </c>
      <c r="O6" s="97" t="s">
        <v>5</v>
      </c>
      <c r="P6" s="98" t="s">
        <v>4</v>
      </c>
      <c r="Q6" s="105"/>
    </row>
    <row r="7" spans="1:17" ht="12.75" customHeight="1">
      <c r="A7" s="8" t="s">
        <v>3</v>
      </c>
      <c r="B7" s="21" t="s">
        <v>5</v>
      </c>
      <c r="C7" s="170" t="s">
        <v>0</v>
      </c>
      <c r="D7" s="171"/>
      <c r="E7" s="171"/>
      <c r="F7" s="172"/>
      <c r="G7" s="30"/>
      <c r="H7" s="44">
        <v>2</v>
      </c>
      <c r="I7" s="31"/>
      <c r="J7" s="40"/>
      <c r="K7" s="30">
        <v>2</v>
      </c>
      <c r="L7" s="56" t="s">
        <v>504</v>
      </c>
      <c r="M7" s="43"/>
      <c r="N7" s="61"/>
      <c r="O7" s="62"/>
      <c r="P7" s="10" t="s">
        <v>4</v>
      </c>
      <c r="Q7" s="106"/>
    </row>
    <row r="8" spans="1:17" ht="12.75" customHeight="1">
      <c r="A8" s="9" t="s">
        <v>7</v>
      </c>
      <c r="B8" s="22" t="s">
        <v>8</v>
      </c>
      <c r="C8" s="170" t="s">
        <v>0</v>
      </c>
      <c r="D8" s="171"/>
      <c r="E8" s="171"/>
      <c r="F8" s="172"/>
      <c r="G8" s="43">
        <v>4</v>
      </c>
      <c r="H8" s="31"/>
      <c r="I8" s="31"/>
      <c r="J8" s="40"/>
      <c r="K8" s="30">
        <v>4</v>
      </c>
      <c r="L8" s="56" t="s">
        <v>503</v>
      </c>
      <c r="M8" s="59" t="s">
        <v>6</v>
      </c>
      <c r="N8" s="61" t="s">
        <v>9</v>
      </c>
      <c r="O8" s="63" t="s">
        <v>11</v>
      </c>
      <c r="P8" s="10" t="s">
        <v>10</v>
      </c>
      <c r="Q8" s="106"/>
    </row>
    <row r="9" spans="1:17" ht="12.75" customHeight="1">
      <c r="A9" s="9" t="s">
        <v>9</v>
      </c>
      <c r="B9" s="22" t="s">
        <v>11</v>
      </c>
      <c r="C9" s="170" t="s">
        <v>0</v>
      </c>
      <c r="D9" s="171"/>
      <c r="E9" s="171"/>
      <c r="F9" s="172"/>
      <c r="G9" s="30"/>
      <c r="H9" s="44">
        <v>2</v>
      </c>
      <c r="I9" s="31"/>
      <c r="J9" s="40"/>
      <c r="K9" s="30">
        <v>3</v>
      </c>
      <c r="L9" s="56" t="s">
        <v>504</v>
      </c>
      <c r="M9" s="43"/>
      <c r="N9" s="61"/>
      <c r="O9" s="62"/>
      <c r="P9" s="10" t="s">
        <v>10</v>
      </c>
      <c r="Q9" s="106"/>
    </row>
    <row r="10" spans="1:17" ht="12.75" customHeight="1">
      <c r="A10" s="9" t="s">
        <v>12</v>
      </c>
      <c r="B10" s="22" t="s">
        <v>13</v>
      </c>
      <c r="C10" s="170" t="s">
        <v>0</v>
      </c>
      <c r="D10" s="171"/>
      <c r="E10" s="171"/>
      <c r="F10" s="172"/>
      <c r="G10" s="43">
        <v>2</v>
      </c>
      <c r="H10" s="31"/>
      <c r="I10" s="31"/>
      <c r="J10" s="40"/>
      <c r="K10" s="30">
        <v>5</v>
      </c>
      <c r="L10" s="56" t="s">
        <v>503</v>
      </c>
      <c r="M10" s="43"/>
      <c r="N10" s="60"/>
      <c r="O10" s="62"/>
      <c r="P10" s="10" t="s">
        <v>14</v>
      </c>
      <c r="Q10" s="106"/>
    </row>
    <row r="11" spans="1:17" ht="12.75" customHeight="1">
      <c r="A11" s="9" t="s">
        <v>15</v>
      </c>
      <c r="B11" s="22" t="s">
        <v>16</v>
      </c>
      <c r="C11" s="170" t="s">
        <v>0</v>
      </c>
      <c r="D11" s="171"/>
      <c r="E11" s="171"/>
      <c r="F11" s="172"/>
      <c r="G11" s="43">
        <v>2</v>
      </c>
      <c r="H11" s="31"/>
      <c r="I11" s="31"/>
      <c r="J11" s="40"/>
      <c r="K11" s="30">
        <v>5</v>
      </c>
      <c r="L11" s="56" t="s">
        <v>503</v>
      </c>
      <c r="M11" s="43"/>
      <c r="N11" s="61"/>
      <c r="O11" s="62"/>
      <c r="P11" s="10" t="s">
        <v>17</v>
      </c>
      <c r="Q11" s="106"/>
    </row>
    <row r="12" spans="1:17" ht="12.75" customHeight="1">
      <c r="A12" s="9" t="s">
        <v>18</v>
      </c>
      <c r="B12" s="22" t="s">
        <v>19</v>
      </c>
      <c r="C12" s="170" t="s">
        <v>0</v>
      </c>
      <c r="D12" s="171"/>
      <c r="E12" s="171"/>
      <c r="F12" s="172"/>
      <c r="G12" s="43">
        <v>2</v>
      </c>
      <c r="H12" s="31"/>
      <c r="I12" s="31"/>
      <c r="J12" s="40"/>
      <c r="K12" s="30">
        <v>3</v>
      </c>
      <c r="L12" s="56" t="s">
        <v>503</v>
      </c>
      <c r="M12" s="59" t="s">
        <v>6</v>
      </c>
      <c r="N12" s="61" t="s">
        <v>20</v>
      </c>
      <c r="O12" s="61" t="s">
        <v>22</v>
      </c>
      <c r="P12" s="10" t="s">
        <v>21</v>
      </c>
      <c r="Q12" s="106"/>
    </row>
    <row r="13" spans="1:17" ht="12.75" customHeight="1">
      <c r="A13" s="9" t="s">
        <v>20</v>
      </c>
      <c r="B13" s="21" t="s">
        <v>22</v>
      </c>
      <c r="C13" s="170" t="s">
        <v>0</v>
      </c>
      <c r="D13" s="171"/>
      <c r="E13" s="171"/>
      <c r="F13" s="172"/>
      <c r="G13" s="30"/>
      <c r="H13" s="44">
        <v>2</v>
      </c>
      <c r="I13" s="31"/>
      <c r="J13" s="40"/>
      <c r="K13" s="30">
        <v>2</v>
      </c>
      <c r="L13" s="56" t="s">
        <v>504</v>
      </c>
      <c r="M13" s="43"/>
      <c r="N13" s="61"/>
      <c r="O13" s="62"/>
      <c r="P13" s="10" t="s">
        <v>21</v>
      </c>
      <c r="Q13" s="106"/>
    </row>
    <row r="14" spans="1:17" ht="12.75" customHeight="1">
      <c r="A14" s="9" t="s">
        <v>23</v>
      </c>
      <c r="B14" s="22" t="s">
        <v>24</v>
      </c>
      <c r="C14" s="170" t="s">
        <v>0</v>
      </c>
      <c r="D14" s="171"/>
      <c r="E14" s="171"/>
      <c r="F14" s="172"/>
      <c r="G14" s="43">
        <v>2</v>
      </c>
      <c r="H14" s="31"/>
      <c r="I14" s="31"/>
      <c r="J14" s="40"/>
      <c r="K14" s="30">
        <v>3</v>
      </c>
      <c r="L14" s="56" t="s">
        <v>503</v>
      </c>
      <c r="M14" s="59" t="s">
        <v>6</v>
      </c>
      <c r="N14" s="61" t="s">
        <v>25</v>
      </c>
      <c r="O14" s="63" t="s">
        <v>27</v>
      </c>
      <c r="P14" s="10" t="s">
        <v>26</v>
      </c>
      <c r="Q14" s="106"/>
    </row>
    <row r="15" spans="1:17" ht="12.75" customHeight="1">
      <c r="A15" s="9" t="s">
        <v>25</v>
      </c>
      <c r="B15" s="22" t="s">
        <v>27</v>
      </c>
      <c r="C15" s="170" t="s">
        <v>0</v>
      </c>
      <c r="D15" s="171"/>
      <c r="E15" s="171"/>
      <c r="F15" s="172"/>
      <c r="G15" s="30"/>
      <c r="H15" s="44">
        <v>2</v>
      </c>
      <c r="I15" s="31"/>
      <c r="J15" s="40"/>
      <c r="K15" s="30">
        <v>2</v>
      </c>
      <c r="L15" s="56" t="s">
        <v>504</v>
      </c>
      <c r="M15" s="43"/>
      <c r="N15" s="61"/>
      <c r="O15" s="62"/>
      <c r="P15" s="10" t="s">
        <v>26</v>
      </c>
      <c r="Q15" s="106"/>
    </row>
    <row r="16" spans="1:17" ht="12.75" customHeight="1">
      <c r="A16" s="9" t="s">
        <v>28</v>
      </c>
      <c r="B16" s="21" t="s">
        <v>29</v>
      </c>
      <c r="C16" s="184" t="s">
        <v>0</v>
      </c>
      <c r="D16" s="185"/>
      <c r="E16" s="185"/>
      <c r="F16" s="186"/>
      <c r="G16" s="30">
        <v>2</v>
      </c>
      <c r="H16" s="44"/>
      <c r="I16" s="31"/>
      <c r="J16" s="40"/>
      <c r="K16" s="30">
        <v>3</v>
      </c>
      <c r="L16" s="56" t="s">
        <v>503</v>
      </c>
      <c r="M16" s="59" t="s">
        <v>6</v>
      </c>
      <c r="N16" s="61" t="s">
        <v>30</v>
      </c>
      <c r="O16" s="61" t="s">
        <v>32</v>
      </c>
      <c r="P16" s="10" t="s">
        <v>31</v>
      </c>
      <c r="Q16" s="107"/>
    </row>
    <row r="17" spans="1:17" ht="12.75" customHeight="1">
      <c r="A17" s="9" t="s">
        <v>30</v>
      </c>
      <c r="B17" s="21" t="s">
        <v>32</v>
      </c>
      <c r="C17" s="184" t="s">
        <v>0</v>
      </c>
      <c r="D17" s="185"/>
      <c r="E17" s="185"/>
      <c r="F17" s="186"/>
      <c r="G17" s="30"/>
      <c r="H17" s="44">
        <v>2</v>
      </c>
      <c r="I17" s="31"/>
      <c r="J17" s="40"/>
      <c r="K17" s="30">
        <v>2</v>
      </c>
      <c r="L17" s="56" t="s">
        <v>504</v>
      </c>
      <c r="M17" s="43"/>
      <c r="N17" s="61"/>
      <c r="O17" s="62"/>
      <c r="P17" s="10" t="s">
        <v>31</v>
      </c>
      <c r="Q17" s="107"/>
    </row>
    <row r="18" spans="1:17" ht="12.75" customHeight="1">
      <c r="A18" s="9" t="s">
        <v>33</v>
      </c>
      <c r="B18" s="22" t="s">
        <v>34</v>
      </c>
      <c r="C18" s="170" t="s">
        <v>0</v>
      </c>
      <c r="D18" s="171"/>
      <c r="E18" s="171"/>
      <c r="F18" s="172"/>
      <c r="G18" s="43">
        <v>3</v>
      </c>
      <c r="H18" s="31"/>
      <c r="I18" s="31"/>
      <c r="J18" s="40"/>
      <c r="K18" s="30">
        <v>3</v>
      </c>
      <c r="L18" s="56" t="s">
        <v>503</v>
      </c>
      <c r="M18" s="59" t="s">
        <v>6</v>
      </c>
      <c r="N18" s="61" t="s">
        <v>35</v>
      </c>
      <c r="O18" s="63" t="s">
        <v>37</v>
      </c>
      <c r="P18" s="10" t="s">
        <v>36</v>
      </c>
      <c r="Q18" s="106"/>
    </row>
    <row r="19" spans="1:17" ht="12.75" customHeight="1">
      <c r="A19" s="9" t="s">
        <v>35</v>
      </c>
      <c r="B19" s="22" t="s">
        <v>37</v>
      </c>
      <c r="C19" s="170" t="s">
        <v>0</v>
      </c>
      <c r="D19" s="171"/>
      <c r="E19" s="171"/>
      <c r="F19" s="172"/>
      <c r="G19" s="30"/>
      <c r="H19" s="44">
        <v>2</v>
      </c>
      <c r="I19" s="31"/>
      <c r="J19" s="40"/>
      <c r="K19" s="30">
        <v>3</v>
      </c>
      <c r="L19" s="56" t="s">
        <v>504</v>
      </c>
      <c r="M19" s="43"/>
      <c r="N19" s="61"/>
      <c r="O19" s="62"/>
      <c r="P19" s="10" t="s">
        <v>36</v>
      </c>
      <c r="Q19" s="106"/>
    </row>
    <row r="20" spans="1:17" ht="12.75" customHeight="1">
      <c r="A20" s="9" t="s">
        <v>38</v>
      </c>
      <c r="B20" s="22" t="s">
        <v>39</v>
      </c>
      <c r="C20" s="170" t="s">
        <v>0</v>
      </c>
      <c r="D20" s="171"/>
      <c r="E20" s="171"/>
      <c r="F20" s="172"/>
      <c r="G20" s="43">
        <v>2</v>
      </c>
      <c r="H20" s="31"/>
      <c r="I20" s="31"/>
      <c r="J20" s="40"/>
      <c r="K20" s="30">
        <v>5</v>
      </c>
      <c r="L20" s="56" t="s">
        <v>503</v>
      </c>
      <c r="M20" s="43"/>
      <c r="N20" s="61"/>
      <c r="O20" s="62"/>
      <c r="P20" s="10" t="s">
        <v>40</v>
      </c>
      <c r="Q20" s="106"/>
    </row>
    <row r="21" spans="1:17" ht="12.75" customHeight="1">
      <c r="A21" s="9" t="s">
        <v>41</v>
      </c>
      <c r="B21" s="22" t="s">
        <v>42</v>
      </c>
      <c r="C21" s="170" t="s">
        <v>0</v>
      </c>
      <c r="D21" s="171"/>
      <c r="E21" s="171"/>
      <c r="F21" s="172"/>
      <c r="G21" s="43">
        <v>2</v>
      </c>
      <c r="H21" s="31"/>
      <c r="I21" s="31"/>
      <c r="J21" s="40"/>
      <c r="K21" s="30">
        <v>3</v>
      </c>
      <c r="L21" s="56" t="s">
        <v>503</v>
      </c>
      <c r="M21" s="59" t="s">
        <v>6</v>
      </c>
      <c r="N21" s="61" t="s">
        <v>43</v>
      </c>
      <c r="O21" s="63" t="s">
        <v>45</v>
      </c>
      <c r="P21" s="10" t="s">
        <v>44</v>
      </c>
      <c r="Q21" s="106"/>
    </row>
    <row r="22" spans="1:17" ht="12.75" customHeight="1">
      <c r="A22" s="9" t="s">
        <v>43</v>
      </c>
      <c r="B22" s="22" t="s">
        <v>45</v>
      </c>
      <c r="C22" s="170" t="s">
        <v>0</v>
      </c>
      <c r="D22" s="171"/>
      <c r="E22" s="171"/>
      <c r="F22" s="172"/>
      <c r="G22" s="30"/>
      <c r="H22" s="44">
        <v>2</v>
      </c>
      <c r="I22" s="31"/>
      <c r="J22" s="40"/>
      <c r="K22" s="30">
        <v>2</v>
      </c>
      <c r="L22" s="56" t="s">
        <v>504</v>
      </c>
      <c r="M22" s="43"/>
      <c r="N22" s="61"/>
      <c r="O22" s="62"/>
      <c r="P22" s="10" t="s">
        <v>44</v>
      </c>
      <c r="Q22" s="106"/>
    </row>
    <row r="23" spans="1:17" ht="12.75" customHeight="1">
      <c r="A23" s="9" t="s">
        <v>46</v>
      </c>
      <c r="B23" s="22" t="s">
        <v>47</v>
      </c>
      <c r="C23" s="170" t="s">
        <v>0</v>
      </c>
      <c r="D23" s="171"/>
      <c r="E23" s="171"/>
      <c r="F23" s="172"/>
      <c r="G23" s="43">
        <v>2</v>
      </c>
      <c r="H23" s="31"/>
      <c r="I23" s="31"/>
      <c r="J23" s="40"/>
      <c r="K23" s="30">
        <v>2</v>
      </c>
      <c r="L23" s="56" t="s">
        <v>503</v>
      </c>
      <c r="M23" s="43"/>
      <c r="N23" s="61"/>
      <c r="O23" s="62"/>
      <c r="P23" s="10" t="s">
        <v>48</v>
      </c>
      <c r="Q23" s="106"/>
    </row>
    <row r="24" spans="1:17" ht="12.75" customHeight="1">
      <c r="A24" s="9" t="s">
        <v>49</v>
      </c>
      <c r="B24" s="22" t="s">
        <v>50</v>
      </c>
      <c r="C24" s="170" t="s">
        <v>0</v>
      </c>
      <c r="D24" s="171"/>
      <c r="E24" s="171"/>
      <c r="F24" s="172"/>
      <c r="G24" s="43">
        <v>2</v>
      </c>
      <c r="H24" s="31"/>
      <c r="I24" s="31"/>
      <c r="J24" s="40"/>
      <c r="K24" s="30">
        <v>3</v>
      </c>
      <c r="L24" s="56" t="s">
        <v>503</v>
      </c>
      <c r="M24" s="59" t="s">
        <v>6</v>
      </c>
      <c r="N24" s="61" t="s">
        <v>51</v>
      </c>
      <c r="O24" s="63" t="s">
        <v>53</v>
      </c>
      <c r="P24" s="10" t="s">
        <v>52</v>
      </c>
      <c r="Q24" s="106"/>
    </row>
    <row r="25" spans="1:17" ht="12.75" customHeight="1">
      <c r="A25" s="9" t="s">
        <v>51</v>
      </c>
      <c r="B25" s="22" t="s">
        <v>53</v>
      </c>
      <c r="C25" s="170" t="s">
        <v>0</v>
      </c>
      <c r="D25" s="171"/>
      <c r="E25" s="171"/>
      <c r="F25" s="172"/>
      <c r="G25" s="30"/>
      <c r="H25" s="44">
        <v>2</v>
      </c>
      <c r="I25" s="31"/>
      <c r="J25" s="40"/>
      <c r="K25" s="30">
        <v>2</v>
      </c>
      <c r="L25" s="56" t="s">
        <v>504</v>
      </c>
      <c r="M25" s="43"/>
      <c r="N25" s="61"/>
      <c r="O25" s="62"/>
      <c r="P25" s="10" t="s">
        <v>52</v>
      </c>
      <c r="Q25" s="106"/>
    </row>
    <row r="26" spans="1:17" ht="12.75" customHeight="1">
      <c r="A26" s="9" t="s">
        <v>54</v>
      </c>
      <c r="B26" s="22" t="s">
        <v>55</v>
      </c>
      <c r="C26" s="170" t="s">
        <v>0</v>
      </c>
      <c r="D26" s="171"/>
      <c r="E26" s="171"/>
      <c r="F26" s="172"/>
      <c r="G26" s="43">
        <v>2</v>
      </c>
      <c r="H26" s="31"/>
      <c r="I26" s="31"/>
      <c r="J26" s="40"/>
      <c r="K26" s="30">
        <v>3</v>
      </c>
      <c r="L26" s="56" t="s">
        <v>503</v>
      </c>
      <c r="M26" s="59" t="s">
        <v>6</v>
      </c>
      <c r="N26" s="61" t="s">
        <v>56</v>
      </c>
      <c r="O26" s="63" t="s">
        <v>58</v>
      </c>
      <c r="P26" s="10" t="s">
        <v>57</v>
      </c>
      <c r="Q26" s="106"/>
    </row>
    <row r="27" spans="1:17" ht="12.75" customHeight="1">
      <c r="A27" s="9" t="s">
        <v>56</v>
      </c>
      <c r="B27" s="22" t="s">
        <v>58</v>
      </c>
      <c r="C27" s="170" t="s">
        <v>0</v>
      </c>
      <c r="D27" s="171"/>
      <c r="E27" s="171"/>
      <c r="F27" s="172"/>
      <c r="G27" s="30"/>
      <c r="H27" s="44">
        <v>2</v>
      </c>
      <c r="I27" s="31"/>
      <c r="J27" s="40"/>
      <c r="K27" s="30">
        <v>2</v>
      </c>
      <c r="L27" s="56" t="s">
        <v>504</v>
      </c>
      <c r="M27" s="43"/>
      <c r="N27" s="61"/>
      <c r="O27" s="62"/>
      <c r="P27" s="10" t="s">
        <v>57</v>
      </c>
      <c r="Q27" s="106"/>
    </row>
    <row r="28" spans="1:17" ht="12.75" customHeight="1">
      <c r="A28" s="8" t="s">
        <v>59</v>
      </c>
      <c r="B28" s="22" t="s">
        <v>60</v>
      </c>
      <c r="C28" s="170" t="s">
        <v>0</v>
      </c>
      <c r="D28" s="171"/>
      <c r="E28" s="171"/>
      <c r="F28" s="172"/>
      <c r="G28" s="43">
        <v>2</v>
      </c>
      <c r="H28" s="31"/>
      <c r="I28" s="31"/>
      <c r="J28" s="40"/>
      <c r="K28" s="30">
        <v>3</v>
      </c>
      <c r="L28" s="56" t="s">
        <v>503</v>
      </c>
      <c r="M28" s="59" t="s">
        <v>6</v>
      </c>
      <c r="N28" s="60" t="s">
        <v>61</v>
      </c>
      <c r="O28" s="64" t="s">
        <v>63</v>
      </c>
      <c r="P28" s="10" t="s">
        <v>62</v>
      </c>
      <c r="Q28" s="106"/>
    </row>
    <row r="29" spans="1:17" ht="12.75" customHeight="1">
      <c r="A29" s="8" t="s">
        <v>61</v>
      </c>
      <c r="B29" s="22" t="s">
        <v>63</v>
      </c>
      <c r="C29" s="170" t="s">
        <v>0</v>
      </c>
      <c r="D29" s="171"/>
      <c r="E29" s="171"/>
      <c r="F29" s="172"/>
      <c r="G29" s="30"/>
      <c r="H29" s="44">
        <v>2</v>
      </c>
      <c r="I29" s="31"/>
      <c r="J29" s="40"/>
      <c r="K29" s="30">
        <v>2</v>
      </c>
      <c r="L29" s="56" t="s">
        <v>504</v>
      </c>
      <c r="M29" s="43"/>
      <c r="N29" s="61"/>
      <c r="O29" s="62"/>
      <c r="P29" s="10" t="s">
        <v>62</v>
      </c>
      <c r="Q29" s="106"/>
    </row>
    <row r="30" spans="1:17" ht="12.75" customHeight="1">
      <c r="A30" s="9" t="s">
        <v>64</v>
      </c>
      <c r="B30" s="22" t="s">
        <v>65</v>
      </c>
      <c r="C30" s="170" t="s">
        <v>0</v>
      </c>
      <c r="D30" s="171"/>
      <c r="E30" s="171"/>
      <c r="F30" s="172"/>
      <c r="G30" s="43">
        <v>3</v>
      </c>
      <c r="H30" s="31"/>
      <c r="I30" s="31"/>
      <c r="J30" s="40"/>
      <c r="K30" s="30">
        <v>3</v>
      </c>
      <c r="L30" s="56" t="s">
        <v>503</v>
      </c>
      <c r="M30" s="59" t="s">
        <v>6</v>
      </c>
      <c r="N30" s="61" t="s">
        <v>64</v>
      </c>
      <c r="O30" s="63" t="s">
        <v>68</v>
      </c>
      <c r="P30" s="10" t="s">
        <v>66</v>
      </c>
      <c r="Q30" s="108" t="s">
        <v>568</v>
      </c>
    </row>
    <row r="31" spans="1:17" ht="12.75" customHeight="1">
      <c r="A31" s="9" t="s">
        <v>67</v>
      </c>
      <c r="B31" s="22" t="s">
        <v>68</v>
      </c>
      <c r="C31" s="170" t="s">
        <v>0</v>
      </c>
      <c r="D31" s="171"/>
      <c r="E31" s="171"/>
      <c r="F31" s="172"/>
      <c r="G31" s="30"/>
      <c r="H31" s="44">
        <v>2</v>
      </c>
      <c r="I31" s="31"/>
      <c r="J31" s="40"/>
      <c r="K31" s="30">
        <v>3</v>
      </c>
      <c r="L31" s="56" t="s">
        <v>504</v>
      </c>
      <c r="M31" s="43"/>
      <c r="N31" s="61"/>
      <c r="O31" s="62"/>
      <c r="P31" s="10" t="s">
        <v>66</v>
      </c>
      <c r="Q31" s="108" t="s">
        <v>568</v>
      </c>
    </row>
    <row r="32" spans="1:17" ht="12.75" customHeight="1">
      <c r="A32" s="187" t="s">
        <v>505</v>
      </c>
      <c r="B32" s="188"/>
      <c r="C32" s="189">
        <f>SUMIF(C6:C31,"=kv",$G6:$G31)+SUMIF(C6:C31,"=kv",$H6:$H31)+SUMIF(C6:C31,"=kv",$I6:$I31)</f>
        <v>56</v>
      </c>
      <c r="D32" s="190">
        <f>SUMIF(D6:D31,"=x",$G6:$G31)+SUMIF(D6:D31,"=x",$H6:$H31)+SUMIF(D6:D31,"=x",$I6:$I31)</f>
        <v>0</v>
      </c>
      <c r="E32" s="190">
        <f>SUMIF(E6:E31,"=x",$G6:$G31)+SUMIF(E6:E31,"=x",$H6:$H31)+SUMIF(E6:E31,"=x",$I6:$I31)</f>
        <v>0</v>
      </c>
      <c r="F32" s="191">
        <f>SUMIF(F6:F31,"=x",$G6:$G31)+SUMIF(F6:F31,"=x",$H6:$H31)+SUMIF(F6:F31,"=x",$I6:$I31)</f>
        <v>0</v>
      </c>
      <c r="G32" s="192">
        <f>SUM(C32:F32)</f>
        <v>56</v>
      </c>
      <c r="H32" s="192"/>
      <c r="I32" s="192"/>
      <c r="J32" s="192"/>
      <c r="K32" s="192"/>
      <c r="L32" s="192"/>
      <c r="M32" s="32"/>
      <c r="N32" s="65"/>
      <c r="O32" s="65"/>
      <c r="P32" s="66"/>
      <c r="Q32" s="109"/>
    </row>
    <row r="33" spans="1:17" ht="12.75" customHeight="1">
      <c r="A33" s="197" t="s">
        <v>506</v>
      </c>
      <c r="B33" s="198"/>
      <c r="C33" s="199">
        <f>SUMIF(C6:C31,"=kv",$K6:$K31)</f>
        <v>76</v>
      </c>
      <c r="D33" s="200">
        <f>SUMIF(D6:D31,"=x",$K6:$K31)</f>
        <v>0</v>
      </c>
      <c r="E33" s="200">
        <f>SUMIF(E6:E31,"=x",$K6:$K31)</f>
        <v>0</v>
      </c>
      <c r="F33" s="201">
        <f>SUMIF(F6:F31,"=x",$K6:$K31)</f>
        <v>0</v>
      </c>
      <c r="G33" s="202">
        <f>SUM(C33:F33)</f>
        <v>76</v>
      </c>
      <c r="H33" s="202"/>
      <c r="I33" s="202"/>
      <c r="J33" s="202"/>
      <c r="K33" s="202"/>
      <c r="L33" s="202"/>
      <c r="M33" s="34"/>
      <c r="N33" s="65"/>
      <c r="O33" s="65"/>
      <c r="P33" s="66"/>
      <c r="Q33" s="109"/>
    </row>
    <row r="34" spans="1:17" ht="12.75" customHeight="1" thickBot="1">
      <c r="A34" s="203" t="s">
        <v>507</v>
      </c>
      <c r="B34" s="204"/>
      <c r="C34" s="205">
        <f t="array" ref="C34">SUMPRODUCT(--(C6:C31="kv"),--($L6:$L31="K(5)"))</f>
        <v>15</v>
      </c>
      <c r="D34" s="206">
        <f>SUMPRODUCT(--(D6:D31="x"),--($L6:$L31="K"))</f>
        <v>0</v>
      </c>
      <c r="E34" s="206">
        <f>SUMPRODUCT(--(E6:E31="x"),--($L6:$L31="K"))</f>
        <v>0</v>
      </c>
      <c r="F34" s="207">
        <f>SUMPRODUCT(--(F6:F31="x"),--($L6:$L31="K"))</f>
        <v>0</v>
      </c>
      <c r="G34" s="206">
        <f>SUM(C34:F34)</f>
        <v>15</v>
      </c>
      <c r="H34" s="206"/>
      <c r="I34" s="206"/>
      <c r="J34" s="206"/>
      <c r="K34" s="206"/>
      <c r="L34" s="206"/>
      <c r="M34" s="85"/>
      <c r="N34" s="86"/>
      <c r="O34" s="86"/>
      <c r="P34" s="87"/>
      <c r="Q34" s="110"/>
    </row>
    <row r="35" spans="1:17" ht="50.25" customHeight="1" thickBot="1">
      <c r="A35" s="193" t="s">
        <v>508</v>
      </c>
      <c r="B35" s="194"/>
      <c r="C35" s="208" t="s">
        <v>509</v>
      </c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10"/>
    </row>
    <row r="36" spans="1:17" ht="12.75" customHeight="1">
      <c r="A36" s="195" t="s">
        <v>510</v>
      </c>
      <c r="B36" s="196"/>
      <c r="C36" s="211" t="s">
        <v>511</v>
      </c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3"/>
    </row>
    <row r="37" spans="1:17" ht="12.75" customHeight="1">
      <c r="A37" s="9" t="s">
        <v>69</v>
      </c>
      <c r="B37" s="22" t="s">
        <v>70</v>
      </c>
      <c r="C37" s="170" t="s">
        <v>0</v>
      </c>
      <c r="D37" s="171"/>
      <c r="E37" s="171"/>
      <c r="F37" s="172"/>
      <c r="G37" s="43">
        <v>2</v>
      </c>
      <c r="H37" s="31"/>
      <c r="I37" s="31"/>
      <c r="J37" s="40"/>
      <c r="K37" s="30">
        <v>3</v>
      </c>
      <c r="L37" s="56" t="s">
        <v>503</v>
      </c>
      <c r="M37" s="59" t="s">
        <v>6</v>
      </c>
      <c r="N37" s="60" t="s">
        <v>71</v>
      </c>
      <c r="O37" s="63" t="s">
        <v>72</v>
      </c>
      <c r="P37" s="10" t="s">
        <v>21</v>
      </c>
      <c r="Q37" s="111"/>
    </row>
    <row r="38" spans="1:17" ht="12.75" customHeight="1">
      <c r="A38" s="9" t="s">
        <v>71</v>
      </c>
      <c r="B38" s="22" t="s">
        <v>72</v>
      </c>
      <c r="C38" s="170" t="s">
        <v>0</v>
      </c>
      <c r="D38" s="171"/>
      <c r="E38" s="171"/>
      <c r="F38" s="172"/>
      <c r="G38" s="43"/>
      <c r="H38" s="44">
        <v>2</v>
      </c>
      <c r="I38" s="31"/>
      <c r="J38" s="40"/>
      <c r="K38" s="30">
        <v>3</v>
      </c>
      <c r="L38" s="56" t="s">
        <v>504</v>
      </c>
      <c r="M38" s="43"/>
      <c r="N38" s="61"/>
      <c r="O38" s="62"/>
      <c r="P38" s="10" t="s">
        <v>21</v>
      </c>
      <c r="Q38" s="112"/>
    </row>
    <row r="39" spans="1:17" ht="12.75" customHeight="1">
      <c r="A39" s="9" t="s">
        <v>73</v>
      </c>
      <c r="B39" s="22" t="s">
        <v>74</v>
      </c>
      <c r="C39" s="170" t="s">
        <v>0</v>
      </c>
      <c r="D39" s="171"/>
      <c r="E39" s="171"/>
      <c r="F39" s="172"/>
      <c r="G39" s="43">
        <v>2</v>
      </c>
      <c r="H39" s="31"/>
      <c r="I39" s="31"/>
      <c r="J39" s="40"/>
      <c r="K39" s="30">
        <v>3</v>
      </c>
      <c r="L39" s="56" t="s">
        <v>503</v>
      </c>
      <c r="M39" s="59" t="s">
        <v>6</v>
      </c>
      <c r="N39" s="60" t="s">
        <v>75</v>
      </c>
      <c r="O39" s="63" t="s">
        <v>76</v>
      </c>
      <c r="P39" s="10" t="s">
        <v>26</v>
      </c>
      <c r="Q39" s="112"/>
    </row>
    <row r="40" spans="1:17" ht="12.75" customHeight="1">
      <c r="A40" s="9" t="s">
        <v>75</v>
      </c>
      <c r="B40" s="22" t="s">
        <v>76</v>
      </c>
      <c r="C40" s="170" t="s">
        <v>0</v>
      </c>
      <c r="D40" s="171"/>
      <c r="E40" s="171"/>
      <c r="F40" s="172"/>
      <c r="G40" s="43"/>
      <c r="H40" s="44">
        <v>2</v>
      </c>
      <c r="I40" s="31"/>
      <c r="J40" s="40"/>
      <c r="K40" s="30">
        <v>3</v>
      </c>
      <c r="L40" s="56" t="s">
        <v>504</v>
      </c>
      <c r="M40" s="43"/>
      <c r="N40" s="61"/>
      <c r="O40" s="62"/>
      <c r="P40" s="10" t="s">
        <v>26</v>
      </c>
      <c r="Q40" s="112"/>
    </row>
    <row r="41" spans="1:17" ht="12.75" customHeight="1">
      <c r="A41" s="9" t="s">
        <v>77</v>
      </c>
      <c r="B41" s="21" t="s">
        <v>78</v>
      </c>
      <c r="C41" s="184" t="s">
        <v>0</v>
      </c>
      <c r="D41" s="185"/>
      <c r="E41" s="185"/>
      <c r="F41" s="186"/>
      <c r="G41" s="43">
        <v>2</v>
      </c>
      <c r="H41" s="31"/>
      <c r="I41" s="31"/>
      <c r="J41" s="40"/>
      <c r="K41" s="30">
        <v>3</v>
      </c>
      <c r="L41" s="56" t="s">
        <v>503</v>
      </c>
      <c r="M41" s="59" t="s">
        <v>6</v>
      </c>
      <c r="N41" s="61" t="s">
        <v>79</v>
      </c>
      <c r="O41" s="61" t="s">
        <v>80</v>
      </c>
      <c r="P41" s="10" t="s">
        <v>31</v>
      </c>
      <c r="Q41" s="106"/>
    </row>
    <row r="42" spans="1:17" ht="12.75" customHeight="1">
      <c r="A42" s="9" t="s">
        <v>79</v>
      </c>
      <c r="B42" s="21" t="s">
        <v>80</v>
      </c>
      <c r="C42" s="184" t="s">
        <v>0</v>
      </c>
      <c r="D42" s="185"/>
      <c r="E42" s="185"/>
      <c r="F42" s="186"/>
      <c r="G42" s="43"/>
      <c r="H42" s="44">
        <v>2</v>
      </c>
      <c r="I42" s="31"/>
      <c r="J42" s="40"/>
      <c r="K42" s="30">
        <v>2</v>
      </c>
      <c r="L42" s="56" t="s">
        <v>504</v>
      </c>
      <c r="M42" s="43"/>
      <c r="N42" s="61"/>
      <c r="O42" s="62"/>
      <c r="P42" s="10" t="s">
        <v>31</v>
      </c>
      <c r="Q42" s="106"/>
    </row>
    <row r="43" spans="1:17" ht="12.75" customHeight="1">
      <c r="A43" s="187" t="s">
        <v>505</v>
      </c>
      <c r="B43" s="188"/>
      <c r="C43" s="189">
        <f>SUMIF(C37:C42,"=kv",$G37:$G42)+SUMIF(C37:C42,"=kv",$H37:$H42)+SUMIF(C37:C42,"=kv",$I37:$I42)</f>
        <v>12</v>
      </c>
      <c r="D43" s="190">
        <f>SUMIF(D37:D42,"=x",$G37:$G42)+SUMIF(D37:D42,"=x",$H37:$H42)+SUMIF(D37:D42,"=x",$I37:$I42)</f>
        <v>0</v>
      </c>
      <c r="E43" s="190">
        <f>SUMIF(E37:E42,"=x",$G37:$G42)+SUMIF(E37:E42,"=x",$H37:$H42)+SUMIF(E37:E42,"=x",$I37:$I42)</f>
        <v>0</v>
      </c>
      <c r="F43" s="191">
        <f>SUMIF(F37:F42,"=x",$G37:$G42)+SUMIF(F37:F42,"=x",$H37:$H42)+SUMIF(F37:F42,"=x",$I37:$I42)</f>
        <v>0</v>
      </c>
      <c r="G43" s="192">
        <f>SUM(C43:F43)</f>
        <v>12</v>
      </c>
      <c r="H43" s="192"/>
      <c r="I43" s="192"/>
      <c r="J43" s="192"/>
      <c r="K43" s="192"/>
      <c r="L43" s="192"/>
      <c r="M43" s="32"/>
      <c r="N43" s="65"/>
      <c r="O43" s="65"/>
      <c r="P43" s="66"/>
      <c r="Q43" s="109"/>
    </row>
    <row r="44" spans="1:17" ht="12.75" customHeight="1">
      <c r="A44" s="197" t="s">
        <v>506</v>
      </c>
      <c r="B44" s="198"/>
      <c r="C44" s="199">
        <f>SUMIF(C37:C42,"=kv",$K37:$K42)</f>
        <v>17</v>
      </c>
      <c r="D44" s="200">
        <f>SUMIF(D37:D42,"=x",$K37:$K42)</f>
        <v>0</v>
      </c>
      <c r="E44" s="200">
        <f>SUMIF(E37:E42,"=x",$K37:$K42)</f>
        <v>0</v>
      </c>
      <c r="F44" s="201">
        <f>SUMIF(F37:F42,"=x",$K37:$K42)</f>
        <v>0</v>
      </c>
      <c r="G44" s="202">
        <f>SUM(C44:F44)</f>
        <v>17</v>
      </c>
      <c r="H44" s="202"/>
      <c r="I44" s="202"/>
      <c r="J44" s="202"/>
      <c r="K44" s="202"/>
      <c r="L44" s="202"/>
      <c r="M44" s="34"/>
      <c r="N44" s="65"/>
      <c r="O44" s="65"/>
      <c r="P44" s="66"/>
      <c r="Q44" s="109"/>
    </row>
    <row r="45" spans="1:17" ht="12.75" customHeight="1">
      <c r="A45" s="216" t="s">
        <v>507</v>
      </c>
      <c r="B45" s="217"/>
      <c r="C45" s="218">
        <f t="array" ref="C45">SUMPRODUCT(--(C37:C42="kv"),--($L37:$L42="K(5)"))</f>
        <v>3</v>
      </c>
      <c r="D45" s="219">
        <f>SUMPRODUCT(--(D37:D42="x"),--($L37:$L42="K"))</f>
        <v>0</v>
      </c>
      <c r="E45" s="219">
        <f>SUMPRODUCT(--(E37:E42="x"),--($L37:$L42="K"))</f>
        <v>0</v>
      </c>
      <c r="F45" s="220">
        <f>SUMPRODUCT(--(F37:F42="x"),--($L37:$L42="K"))</f>
        <v>0</v>
      </c>
      <c r="G45" s="221">
        <f>SUM(C45:F45)</f>
        <v>3</v>
      </c>
      <c r="H45" s="221"/>
      <c r="I45" s="221"/>
      <c r="J45" s="221"/>
      <c r="K45" s="221"/>
      <c r="L45" s="221"/>
      <c r="M45" s="36"/>
      <c r="N45" s="65"/>
      <c r="O45" s="65"/>
      <c r="P45" s="66"/>
      <c r="Q45" s="109"/>
    </row>
    <row r="46" spans="1:17" s="2" customFormat="1" ht="12.75" customHeight="1">
      <c r="A46" s="222" t="s">
        <v>512</v>
      </c>
      <c r="B46" s="223"/>
      <c r="C46" s="224"/>
      <c r="D46" s="214"/>
      <c r="E46" s="214"/>
      <c r="F46" s="215"/>
      <c r="G46" s="225"/>
      <c r="H46" s="225"/>
      <c r="I46" s="225"/>
      <c r="J46" s="225"/>
      <c r="K46" s="225"/>
      <c r="L46" s="225"/>
      <c r="M46" s="67"/>
      <c r="N46" s="214"/>
      <c r="O46" s="214"/>
      <c r="P46" s="215"/>
      <c r="Q46" s="113"/>
    </row>
    <row r="47" spans="1:17" ht="12.75" customHeight="1">
      <c r="A47" s="9" t="s">
        <v>81</v>
      </c>
      <c r="B47" s="22" t="s">
        <v>82</v>
      </c>
      <c r="C47" s="170" t="s">
        <v>0</v>
      </c>
      <c r="D47" s="171"/>
      <c r="E47" s="171"/>
      <c r="F47" s="172"/>
      <c r="G47" s="43">
        <v>2</v>
      </c>
      <c r="H47" s="31"/>
      <c r="I47" s="31"/>
      <c r="J47" s="40"/>
      <c r="K47" s="30">
        <v>3</v>
      </c>
      <c r="L47" s="56" t="s">
        <v>503</v>
      </c>
      <c r="M47" s="59" t="s">
        <v>6</v>
      </c>
      <c r="N47" s="60" t="s">
        <v>83</v>
      </c>
      <c r="O47" s="63" t="s">
        <v>84</v>
      </c>
      <c r="P47" s="10" t="s">
        <v>4</v>
      </c>
      <c r="Q47" s="106"/>
    </row>
    <row r="48" spans="1:17" ht="12.75" customHeight="1">
      <c r="A48" s="9" t="s">
        <v>83</v>
      </c>
      <c r="B48" s="22" t="s">
        <v>84</v>
      </c>
      <c r="C48" s="170" t="s">
        <v>0</v>
      </c>
      <c r="D48" s="171"/>
      <c r="E48" s="171"/>
      <c r="F48" s="172"/>
      <c r="G48" s="30"/>
      <c r="H48" s="44">
        <v>2</v>
      </c>
      <c r="I48" s="31"/>
      <c r="J48" s="40"/>
      <c r="K48" s="30">
        <v>3</v>
      </c>
      <c r="L48" s="56" t="s">
        <v>504</v>
      </c>
      <c r="M48" s="43"/>
      <c r="N48" s="61"/>
      <c r="O48" s="62"/>
      <c r="P48" s="10" t="s">
        <v>4</v>
      </c>
      <c r="Q48" s="106"/>
    </row>
    <row r="49" spans="1:17" ht="12.75" customHeight="1">
      <c r="A49" s="9" t="s">
        <v>85</v>
      </c>
      <c r="B49" s="22" t="s">
        <v>86</v>
      </c>
      <c r="C49" s="170" t="s">
        <v>0</v>
      </c>
      <c r="D49" s="171"/>
      <c r="E49" s="171"/>
      <c r="F49" s="172"/>
      <c r="G49" s="43">
        <v>2</v>
      </c>
      <c r="H49" s="31"/>
      <c r="I49" s="31"/>
      <c r="J49" s="40"/>
      <c r="K49" s="30">
        <v>3</v>
      </c>
      <c r="L49" s="56" t="s">
        <v>503</v>
      </c>
      <c r="M49" s="59" t="s">
        <v>6</v>
      </c>
      <c r="N49" s="61" t="s">
        <v>87</v>
      </c>
      <c r="O49" s="63" t="s">
        <v>88</v>
      </c>
      <c r="P49" s="10" t="s">
        <v>17</v>
      </c>
      <c r="Q49" s="106"/>
    </row>
    <row r="50" spans="1:17" ht="12.75" customHeight="1">
      <c r="A50" s="9" t="s">
        <v>87</v>
      </c>
      <c r="B50" s="22" t="s">
        <v>88</v>
      </c>
      <c r="C50" s="170" t="s">
        <v>0</v>
      </c>
      <c r="D50" s="171"/>
      <c r="E50" s="171"/>
      <c r="F50" s="172"/>
      <c r="G50" s="30"/>
      <c r="H50" s="44">
        <v>2</v>
      </c>
      <c r="I50" s="31"/>
      <c r="J50" s="40"/>
      <c r="K50" s="30">
        <v>3</v>
      </c>
      <c r="L50" s="56" t="s">
        <v>504</v>
      </c>
      <c r="M50" s="43"/>
      <c r="N50" s="61"/>
      <c r="O50" s="62"/>
      <c r="P50" s="10" t="s">
        <v>17</v>
      </c>
      <c r="Q50" s="106"/>
    </row>
    <row r="51" spans="1:17" ht="12.75" customHeight="1">
      <c r="A51" s="9" t="s">
        <v>89</v>
      </c>
      <c r="B51" s="22" t="s">
        <v>90</v>
      </c>
      <c r="C51" s="170" t="s">
        <v>0</v>
      </c>
      <c r="D51" s="171"/>
      <c r="E51" s="171"/>
      <c r="F51" s="172"/>
      <c r="G51" s="43">
        <v>2</v>
      </c>
      <c r="H51" s="44"/>
      <c r="I51" s="31"/>
      <c r="J51" s="40"/>
      <c r="K51" s="30">
        <v>3</v>
      </c>
      <c r="L51" s="56" t="s">
        <v>503</v>
      </c>
      <c r="M51" s="43"/>
      <c r="N51" s="61"/>
      <c r="O51" s="62"/>
      <c r="P51" s="10" t="s">
        <v>91</v>
      </c>
      <c r="Q51" s="106"/>
    </row>
    <row r="52" spans="1:17" ht="12.75" customHeight="1">
      <c r="A52" s="187" t="s">
        <v>505</v>
      </c>
      <c r="B52" s="188"/>
      <c r="C52" s="189">
        <f>SUMIF(C47:C51,"=kv",$G47:$G51)+SUMIF(C47:C51,"=kv",$H47:$H51)+SUMIF(C47:C51,"=kv",$I47:$I51)</f>
        <v>10</v>
      </c>
      <c r="D52" s="190">
        <f>SUMIF(D47:D51,"=x",$G47:$G51)+SUMIF(D47:D51,"=x",$H47:$H51)+SUMIF(D47:D51,"=x",$I47:$I51)</f>
        <v>0</v>
      </c>
      <c r="E52" s="190">
        <f>SUMIF(E47:E51,"=x",$G47:$G51)+SUMIF(E47:E51,"=x",$H47:$H51)+SUMIF(E47:E51,"=x",$I47:$I51)</f>
        <v>0</v>
      </c>
      <c r="F52" s="191">
        <f>SUMIF(F47:F51,"=x",$G47:$G51)+SUMIF(F47:F51,"=x",$H47:$H51)+SUMIF(F47:F51,"=x",$I47:$I51)</f>
        <v>0</v>
      </c>
      <c r="G52" s="192">
        <f>SUM(C52:F52)</f>
        <v>10</v>
      </c>
      <c r="H52" s="192"/>
      <c r="I52" s="192"/>
      <c r="J52" s="192"/>
      <c r="K52" s="192"/>
      <c r="L52" s="192"/>
      <c r="M52" s="32"/>
      <c r="N52" s="65"/>
      <c r="O52" s="65"/>
      <c r="P52" s="66"/>
      <c r="Q52" s="109"/>
    </row>
    <row r="53" spans="1:17" ht="12.75" customHeight="1">
      <c r="A53" s="197" t="s">
        <v>506</v>
      </c>
      <c r="B53" s="198"/>
      <c r="C53" s="199">
        <f>SUMIF(C47:C51,"=kv",$K47:$K51)</f>
        <v>15</v>
      </c>
      <c r="D53" s="200">
        <f>SUMIF(D47:D51,"=x",$K47:$K51)</f>
        <v>0</v>
      </c>
      <c r="E53" s="200">
        <f>SUMIF(E47:E51,"=x",$K47:$K51)</f>
        <v>0</v>
      </c>
      <c r="F53" s="201">
        <f>SUMIF(F47:F51,"=x",$K47:$K51)</f>
        <v>0</v>
      </c>
      <c r="G53" s="202">
        <f>SUM(C53:F53)</f>
        <v>15</v>
      </c>
      <c r="H53" s="202"/>
      <c r="I53" s="202"/>
      <c r="J53" s="202"/>
      <c r="K53" s="202"/>
      <c r="L53" s="202"/>
      <c r="M53" s="34"/>
      <c r="N53" s="65"/>
      <c r="O53" s="65"/>
      <c r="P53" s="66"/>
      <c r="Q53" s="109"/>
    </row>
    <row r="54" spans="1:17" ht="12.75" customHeight="1">
      <c r="A54" s="216" t="s">
        <v>507</v>
      </c>
      <c r="B54" s="217"/>
      <c r="C54" s="218">
        <f t="array" ref="C54">SUMPRODUCT(--(C47:C51="kv"),--($L47:$L51="K(5)"))</f>
        <v>3</v>
      </c>
      <c r="D54" s="219">
        <f>SUMPRODUCT(--(D47:D51="x"),--($L47:$L51="K"))</f>
        <v>0</v>
      </c>
      <c r="E54" s="219">
        <f>SUMPRODUCT(--(E47:E51="x"),--($L47:$L51="K"))</f>
        <v>0</v>
      </c>
      <c r="F54" s="220">
        <f>SUMPRODUCT(--(F47:F51="x"),--($L47:$L51="K"))</f>
        <v>0</v>
      </c>
      <c r="G54" s="221">
        <f>SUM(C54:F54)</f>
        <v>3</v>
      </c>
      <c r="H54" s="221"/>
      <c r="I54" s="221"/>
      <c r="J54" s="221"/>
      <c r="K54" s="221"/>
      <c r="L54" s="221"/>
      <c r="M54" s="36"/>
      <c r="N54" s="65"/>
      <c r="O54" s="65"/>
      <c r="P54" s="66"/>
      <c r="Q54" s="109"/>
    </row>
    <row r="55" spans="1:17" ht="12.75" customHeight="1">
      <c r="A55" s="222" t="s">
        <v>513</v>
      </c>
      <c r="B55" s="223"/>
      <c r="C55" s="224"/>
      <c r="D55" s="214"/>
      <c r="E55" s="214"/>
      <c r="F55" s="215"/>
      <c r="G55" s="225"/>
      <c r="H55" s="225"/>
      <c r="I55" s="225"/>
      <c r="J55" s="225"/>
      <c r="K55" s="225"/>
      <c r="L55" s="225"/>
      <c r="M55" s="67"/>
      <c r="N55" s="214"/>
      <c r="O55" s="214"/>
      <c r="P55" s="215"/>
      <c r="Q55" s="114"/>
    </row>
    <row r="56" spans="1:17" ht="12.75" customHeight="1">
      <c r="A56" s="9" t="s">
        <v>92</v>
      </c>
      <c r="B56" s="22" t="s">
        <v>93</v>
      </c>
      <c r="C56" s="170" t="s">
        <v>0</v>
      </c>
      <c r="D56" s="171"/>
      <c r="E56" s="171"/>
      <c r="F56" s="172"/>
      <c r="G56" s="43">
        <v>2</v>
      </c>
      <c r="H56" s="31"/>
      <c r="I56" s="31"/>
      <c r="J56" s="40"/>
      <c r="K56" s="30">
        <v>3</v>
      </c>
      <c r="L56" s="56" t="s">
        <v>503</v>
      </c>
      <c r="M56" s="59" t="s">
        <v>6</v>
      </c>
      <c r="N56" s="60" t="s">
        <v>94</v>
      </c>
      <c r="O56" s="63" t="s">
        <v>95</v>
      </c>
      <c r="P56" s="10" t="s">
        <v>514</v>
      </c>
      <c r="Q56" s="115"/>
    </row>
    <row r="57" spans="1:17" ht="12.75" customHeight="1">
      <c r="A57" s="9" t="s">
        <v>94</v>
      </c>
      <c r="B57" s="22" t="s">
        <v>95</v>
      </c>
      <c r="C57" s="170" t="s">
        <v>0</v>
      </c>
      <c r="D57" s="171"/>
      <c r="E57" s="171"/>
      <c r="F57" s="172"/>
      <c r="G57" s="43"/>
      <c r="H57" s="44">
        <v>2</v>
      </c>
      <c r="I57" s="31"/>
      <c r="J57" s="40"/>
      <c r="K57" s="30">
        <v>3</v>
      </c>
      <c r="L57" s="56" t="s">
        <v>504</v>
      </c>
      <c r="M57" s="43"/>
      <c r="N57" s="61"/>
      <c r="O57" s="62"/>
      <c r="P57" s="10" t="s">
        <v>514</v>
      </c>
      <c r="Q57" s="116"/>
    </row>
    <row r="58" spans="1:17" ht="12.75" customHeight="1">
      <c r="A58" s="9" t="s">
        <v>96</v>
      </c>
      <c r="B58" s="22" t="s">
        <v>97</v>
      </c>
      <c r="C58" s="170" t="s">
        <v>0</v>
      </c>
      <c r="D58" s="171"/>
      <c r="E58" s="171"/>
      <c r="F58" s="172"/>
      <c r="G58" s="43">
        <v>2</v>
      </c>
      <c r="H58" s="31"/>
      <c r="I58" s="31"/>
      <c r="J58" s="40"/>
      <c r="K58" s="30">
        <v>3</v>
      </c>
      <c r="L58" s="56" t="s">
        <v>503</v>
      </c>
      <c r="M58" s="59" t="s">
        <v>6</v>
      </c>
      <c r="N58" s="60" t="s">
        <v>98</v>
      </c>
      <c r="O58" s="63" t="s">
        <v>99</v>
      </c>
      <c r="P58" s="10" t="s">
        <v>44</v>
      </c>
      <c r="Q58" s="116"/>
    </row>
    <row r="59" spans="1:17" ht="12.75" customHeight="1">
      <c r="A59" s="9" t="s">
        <v>98</v>
      </c>
      <c r="B59" s="22" t="s">
        <v>99</v>
      </c>
      <c r="C59" s="170" t="s">
        <v>0</v>
      </c>
      <c r="D59" s="171"/>
      <c r="E59" s="171"/>
      <c r="F59" s="172"/>
      <c r="G59" s="43"/>
      <c r="H59" s="44">
        <v>2</v>
      </c>
      <c r="I59" s="31"/>
      <c r="J59" s="40"/>
      <c r="K59" s="30">
        <v>3</v>
      </c>
      <c r="L59" s="56" t="s">
        <v>504</v>
      </c>
      <c r="M59" s="43"/>
      <c r="N59" s="61"/>
      <c r="O59" s="62"/>
      <c r="P59" s="10" t="s">
        <v>44</v>
      </c>
      <c r="Q59" s="116"/>
    </row>
    <row r="60" spans="1:17" ht="12.75" customHeight="1">
      <c r="A60" s="9" t="s">
        <v>100</v>
      </c>
      <c r="B60" s="22" t="s">
        <v>101</v>
      </c>
      <c r="C60" s="170" t="s">
        <v>0</v>
      </c>
      <c r="D60" s="171"/>
      <c r="E60" s="171"/>
      <c r="F60" s="172"/>
      <c r="G60" s="43">
        <v>2</v>
      </c>
      <c r="H60" s="44"/>
      <c r="I60" s="31"/>
      <c r="J60" s="40"/>
      <c r="K60" s="30">
        <v>3</v>
      </c>
      <c r="L60" s="56" t="s">
        <v>503</v>
      </c>
      <c r="M60" s="43"/>
      <c r="N60" s="61"/>
      <c r="O60" s="62"/>
      <c r="P60" s="68" t="s">
        <v>52</v>
      </c>
      <c r="Q60" s="116"/>
    </row>
    <row r="61" spans="1:17" ht="12.75" customHeight="1">
      <c r="A61" s="9" t="s">
        <v>102</v>
      </c>
      <c r="B61" s="22" t="s">
        <v>103</v>
      </c>
      <c r="C61" s="170" t="s">
        <v>0</v>
      </c>
      <c r="D61" s="171"/>
      <c r="E61" s="171"/>
      <c r="F61" s="172"/>
      <c r="G61" s="43">
        <v>2</v>
      </c>
      <c r="H61" s="31"/>
      <c r="I61" s="31"/>
      <c r="J61" s="40"/>
      <c r="K61" s="30">
        <v>3</v>
      </c>
      <c r="L61" s="56" t="s">
        <v>503</v>
      </c>
      <c r="M61" s="59" t="s">
        <v>6</v>
      </c>
      <c r="N61" s="60" t="s">
        <v>104</v>
      </c>
      <c r="O61" s="63" t="s">
        <v>106</v>
      </c>
      <c r="P61" s="10" t="s">
        <v>105</v>
      </c>
      <c r="Q61" s="116"/>
    </row>
    <row r="62" spans="1:17" ht="12.75" customHeight="1">
      <c r="A62" s="9" t="s">
        <v>104</v>
      </c>
      <c r="B62" s="22" t="s">
        <v>106</v>
      </c>
      <c r="C62" s="170" t="s">
        <v>0</v>
      </c>
      <c r="D62" s="171"/>
      <c r="E62" s="171"/>
      <c r="F62" s="172"/>
      <c r="G62" s="43"/>
      <c r="H62" s="44">
        <v>2</v>
      </c>
      <c r="I62" s="31"/>
      <c r="J62" s="40"/>
      <c r="K62" s="30">
        <v>3</v>
      </c>
      <c r="L62" s="56" t="s">
        <v>504</v>
      </c>
      <c r="M62" s="43"/>
      <c r="N62" s="61"/>
      <c r="O62" s="62"/>
      <c r="P62" s="10" t="s">
        <v>105</v>
      </c>
      <c r="Q62" s="117"/>
    </row>
    <row r="63" spans="1:17" ht="12.75" customHeight="1">
      <c r="A63" s="187" t="s">
        <v>505</v>
      </c>
      <c r="B63" s="188"/>
      <c r="C63" s="189">
        <f>SUMIF(C56:C62,"=kv",$G56:$G62)+SUMIF(C56:C62,"=kv",$H56:$H62)+SUMIF(C56:C62,"=kv",$I56:$I62)</f>
        <v>14</v>
      </c>
      <c r="D63" s="190">
        <f>SUMIF(D56:D62,"=x",$G56:$G62)+SUMIF(D56:D62,"=x",$H56:$H62)+SUMIF(D56:D62,"=x",$I56:$I62)</f>
        <v>0</v>
      </c>
      <c r="E63" s="190">
        <f>SUMIF(E56:E62,"=x",$G56:$G62)+SUMIF(E56:E62,"=x",$H56:$H62)+SUMIF(E56:E62,"=x",$I56:$I62)</f>
        <v>0</v>
      </c>
      <c r="F63" s="191">
        <f>SUMIF(F56:F62,"=x",$G56:$G62)+SUMIF(F56:F62,"=x",$H56:$H62)+SUMIF(F56:F62,"=x",$I56:$I62)</f>
        <v>0</v>
      </c>
      <c r="G63" s="192">
        <f>SUM(C63:F63)</f>
        <v>14</v>
      </c>
      <c r="H63" s="192"/>
      <c r="I63" s="192"/>
      <c r="J63" s="192"/>
      <c r="K63" s="192"/>
      <c r="L63" s="192"/>
      <c r="M63" s="32"/>
      <c r="N63" s="65"/>
      <c r="O63" s="65"/>
      <c r="P63" s="66"/>
      <c r="Q63" s="118"/>
    </row>
    <row r="64" spans="1:17" ht="12.75" customHeight="1">
      <c r="A64" s="197" t="s">
        <v>506</v>
      </c>
      <c r="B64" s="198"/>
      <c r="C64" s="199">
        <f>SUMIF(C56:C62,"=kv",$K56:$K62)</f>
        <v>21</v>
      </c>
      <c r="D64" s="200">
        <f>SUMIF(D56:D62,"=x",$K56:$K62)</f>
        <v>0</v>
      </c>
      <c r="E64" s="200">
        <f>SUMIF(E56:E62,"=x",$K56:$K62)</f>
        <v>0</v>
      </c>
      <c r="F64" s="201">
        <f>SUMIF(F56:F62,"=x",$K56:$K62)</f>
        <v>0</v>
      </c>
      <c r="G64" s="202">
        <f>SUM(C64:F64)</f>
        <v>21</v>
      </c>
      <c r="H64" s="202"/>
      <c r="I64" s="202"/>
      <c r="J64" s="202"/>
      <c r="K64" s="202"/>
      <c r="L64" s="202"/>
      <c r="M64" s="34"/>
      <c r="N64" s="65"/>
      <c r="O64" s="65"/>
      <c r="P64" s="66"/>
      <c r="Q64" s="118"/>
    </row>
    <row r="65" spans="1:17" ht="12.75" customHeight="1">
      <c r="A65" s="216" t="s">
        <v>507</v>
      </c>
      <c r="B65" s="217"/>
      <c r="C65" s="218">
        <f t="array" ref="C65">SUMPRODUCT(--(C56:C62="kv"),--($L56:$L62="K(5)"))</f>
        <v>4</v>
      </c>
      <c r="D65" s="219">
        <f>SUMPRODUCT(--(D56:D62="x"),--($L56:$L62="K"))</f>
        <v>0</v>
      </c>
      <c r="E65" s="219">
        <f>SUMPRODUCT(--(E56:E62="x"),--($L56:$L62="K"))</f>
        <v>0</v>
      </c>
      <c r="F65" s="220">
        <f>SUMPRODUCT(--(F56:F62="x"),--($L56:$L62="K"))</f>
        <v>0</v>
      </c>
      <c r="G65" s="221">
        <f>SUM(C65:F65)</f>
        <v>4</v>
      </c>
      <c r="H65" s="221"/>
      <c r="I65" s="221"/>
      <c r="J65" s="221"/>
      <c r="K65" s="221"/>
      <c r="L65" s="221"/>
      <c r="M65" s="36"/>
      <c r="N65" s="65"/>
      <c r="O65" s="65"/>
      <c r="P65" s="66"/>
      <c r="Q65" s="118"/>
    </row>
    <row r="66" spans="1:17" ht="12.75" customHeight="1">
      <c r="A66" s="228" t="s">
        <v>515</v>
      </c>
      <c r="B66" s="229"/>
      <c r="C66" s="230"/>
      <c r="D66" s="226"/>
      <c r="E66" s="226"/>
      <c r="F66" s="227"/>
      <c r="G66" s="231"/>
      <c r="H66" s="231"/>
      <c r="I66" s="231"/>
      <c r="J66" s="231"/>
      <c r="K66" s="231"/>
      <c r="L66" s="231"/>
      <c r="M66" s="69"/>
      <c r="N66" s="226"/>
      <c r="O66" s="226"/>
      <c r="P66" s="227"/>
      <c r="Q66" s="119"/>
    </row>
    <row r="67" spans="1:17" ht="12.75" customHeight="1">
      <c r="A67" s="9" t="s">
        <v>107</v>
      </c>
      <c r="B67" s="22" t="s">
        <v>108</v>
      </c>
      <c r="C67" s="170" t="s">
        <v>0</v>
      </c>
      <c r="D67" s="171"/>
      <c r="E67" s="171"/>
      <c r="F67" s="172"/>
      <c r="G67" s="43">
        <v>2</v>
      </c>
      <c r="H67" s="31"/>
      <c r="I67" s="31"/>
      <c r="J67" s="40"/>
      <c r="K67" s="30">
        <v>3</v>
      </c>
      <c r="L67" s="56" t="s">
        <v>503</v>
      </c>
      <c r="M67" s="43"/>
      <c r="N67" s="60"/>
      <c r="O67" s="63"/>
      <c r="P67" s="10" t="s">
        <v>26</v>
      </c>
      <c r="Q67" s="115"/>
    </row>
    <row r="68" spans="1:17" ht="12.75" customHeight="1">
      <c r="A68" s="9" t="s">
        <v>109</v>
      </c>
      <c r="B68" s="22" t="s">
        <v>110</v>
      </c>
      <c r="C68" s="170" t="s">
        <v>0</v>
      </c>
      <c r="D68" s="171"/>
      <c r="E68" s="171"/>
      <c r="F68" s="172"/>
      <c r="G68" s="43">
        <v>2</v>
      </c>
      <c r="H68" s="44"/>
      <c r="I68" s="31"/>
      <c r="J68" s="40"/>
      <c r="K68" s="30">
        <v>3</v>
      </c>
      <c r="L68" s="56" t="s">
        <v>503</v>
      </c>
      <c r="M68" s="59" t="s">
        <v>6</v>
      </c>
      <c r="N68" s="60" t="s">
        <v>111</v>
      </c>
      <c r="O68" s="63" t="s">
        <v>516</v>
      </c>
      <c r="P68" s="10" t="s">
        <v>26</v>
      </c>
      <c r="Q68" s="116"/>
    </row>
    <row r="69" spans="1:17" ht="12.75" customHeight="1">
      <c r="A69" s="9" t="s">
        <v>112</v>
      </c>
      <c r="B69" s="22" t="s">
        <v>113</v>
      </c>
      <c r="C69" s="170" t="s">
        <v>0</v>
      </c>
      <c r="D69" s="171"/>
      <c r="E69" s="171"/>
      <c r="F69" s="172"/>
      <c r="G69" s="43">
        <v>2</v>
      </c>
      <c r="H69" s="31"/>
      <c r="I69" s="31"/>
      <c r="J69" s="40"/>
      <c r="K69" s="30">
        <v>3</v>
      </c>
      <c r="L69" s="56" t="s">
        <v>503</v>
      </c>
      <c r="M69" s="43"/>
      <c r="N69" s="64"/>
      <c r="O69" s="63"/>
      <c r="P69" s="10" t="s">
        <v>36</v>
      </c>
      <c r="Q69" s="116"/>
    </row>
    <row r="70" spans="1:17" ht="12.75" customHeight="1">
      <c r="A70" s="9" t="s">
        <v>114</v>
      </c>
      <c r="B70" s="22" t="s">
        <v>115</v>
      </c>
      <c r="C70" s="170" t="s">
        <v>0</v>
      </c>
      <c r="D70" s="171"/>
      <c r="E70" s="171"/>
      <c r="F70" s="172"/>
      <c r="G70" s="43">
        <v>2</v>
      </c>
      <c r="H70" s="44"/>
      <c r="I70" s="31"/>
      <c r="J70" s="40"/>
      <c r="K70" s="30">
        <v>3</v>
      </c>
      <c r="L70" s="56" t="s">
        <v>503</v>
      </c>
      <c r="M70" s="59" t="s">
        <v>6</v>
      </c>
      <c r="N70" s="61" t="s">
        <v>116</v>
      </c>
      <c r="O70" s="63" t="s">
        <v>118</v>
      </c>
      <c r="P70" s="10" t="s">
        <v>117</v>
      </c>
      <c r="Q70" s="116"/>
    </row>
    <row r="71" spans="1:17" ht="12.75" customHeight="1">
      <c r="A71" s="9" t="s">
        <v>116</v>
      </c>
      <c r="B71" s="22" t="s">
        <v>118</v>
      </c>
      <c r="C71" s="170" t="s">
        <v>0</v>
      </c>
      <c r="D71" s="171"/>
      <c r="E71" s="171"/>
      <c r="F71" s="172"/>
      <c r="G71" s="43"/>
      <c r="H71" s="44">
        <v>1</v>
      </c>
      <c r="I71" s="31"/>
      <c r="J71" s="40"/>
      <c r="K71" s="30">
        <v>2</v>
      </c>
      <c r="L71" s="56" t="s">
        <v>504</v>
      </c>
      <c r="M71" s="43"/>
      <c r="N71" s="61"/>
      <c r="O71" s="62"/>
      <c r="P71" s="10" t="s">
        <v>117</v>
      </c>
      <c r="Q71" s="117"/>
    </row>
    <row r="72" spans="1:17" ht="12.75" customHeight="1">
      <c r="A72" s="187" t="s">
        <v>505</v>
      </c>
      <c r="B72" s="188"/>
      <c r="C72" s="189">
        <f>SUMIF(C67:C71,"=kv",$G67:$G71)+SUMIF(C67:C71,"=kv",$H67:$H71)+SUMIF(C67:C71,"=kv",$I67:$I71)</f>
        <v>9</v>
      </c>
      <c r="D72" s="190">
        <f>SUMIF(D67:D71,"=x",$G67:$G71)+SUMIF(D67:D71,"=x",$H67:$H71)+SUMIF(D67:D71,"=x",$I67:$I71)</f>
        <v>0</v>
      </c>
      <c r="E72" s="190">
        <f>SUMIF(E67:E71,"=x",$G67:$G71)+SUMIF(E67:E71,"=x",$H67:$H71)+SUMIF(E67:E71,"=x",$I67:$I71)</f>
        <v>0</v>
      </c>
      <c r="F72" s="191">
        <f>SUMIF(F67:F71,"=x",$G67:$G71)+SUMIF(F67:F71,"=x",$H67:$H71)+SUMIF(F67:F71,"=x",$I67:$I71)</f>
        <v>0</v>
      </c>
      <c r="G72" s="192">
        <f>SUM(C72:F72)</f>
        <v>9</v>
      </c>
      <c r="H72" s="192"/>
      <c r="I72" s="192"/>
      <c r="J72" s="192"/>
      <c r="K72" s="192"/>
      <c r="L72" s="192"/>
      <c r="M72" s="32"/>
      <c r="N72" s="65"/>
      <c r="O72" s="65"/>
      <c r="P72" s="66"/>
      <c r="Q72" s="118"/>
    </row>
    <row r="73" spans="1:17" ht="12.75" customHeight="1">
      <c r="A73" s="197" t="s">
        <v>506</v>
      </c>
      <c r="B73" s="198"/>
      <c r="C73" s="199">
        <f>SUMIF(C67:C71,"=kv",$K67:$K71)</f>
        <v>14</v>
      </c>
      <c r="D73" s="200">
        <f>SUMIF(D67:D71,"=x",$K67:$K71)</f>
        <v>0</v>
      </c>
      <c r="E73" s="200">
        <f>SUMIF(E67:E71,"=x",$K67:$K71)</f>
        <v>0</v>
      </c>
      <c r="F73" s="201">
        <f>SUMIF(F67:F71,"=x",$K67:$K71)</f>
        <v>0</v>
      </c>
      <c r="G73" s="202">
        <f>SUM(C73:F73)</f>
        <v>14</v>
      </c>
      <c r="H73" s="202"/>
      <c r="I73" s="202"/>
      <c r="J73" s="202"/>
      <c r="K73" s="202"/>
      <c r="L73" s="202"/>
      <c r="M73" s="34"/>
      <c r="N73" s="65"/>
      <c r="O73" s="65"/>
      <c r="P73" s="66"/>
      <c r="Q73" s="118"/>
    </row>
    <row r="74" spans="1:17" ht="12.75" customHeight="1">
      <c r="A74" s="216" t="s">
        <v>507</v>
      </c>
      <c r="B74" s="217"/>
      <c r="C74" s="218">
        <f t="array" ref="C74">SUMPRODUCT(--(C67:C71="kv"),--($L67:$L71="K(5)"))</f>
        <v>4</v>
      </c>
      <c r="D74" s="219">
        <f>SUMPRODUCT(--(D67:D71="x"),--($L67:$L71="K"))</f>
        <v>0</v>
      </c>
      <c r="E74" s="219">
        <f>SUMPRODUCT(--(E67:E71="x"),--($L67:$L71="K"))</f>
        <v>0</v>
      </c>
      <c r="F74" s="220">
        <f>SUMPRODUCT(--(F67:F71="x"),--($L67:$L71="K"))</f>
        <v>0</v>
      </c>
      <c r="G74" s="221">
        <f>SUM(C74:F74)</f>
        <v>4</v>
      </c>
      <c r="H74" s="221"/>
      <c r="I74" s="221"/>
      <c r="J74" s="221"/>
      <c r="K74" s="221"/>
      <c r="L74" s="221"/>
      <c r="M74" s="36"/>
      <c r="N74" s="65"/>
      <c r="O74" s="65"/>
      <c r="P74" s="66"/>
      <c r="Q74" s="118"/>
    </row>
    <row r="75" spans="1:17" ht="12.75" customHeight="1">
      <c r="A75" s="228" t="s">
        <v>517</v>
      </c>
      <c r="B75" s="229"/>
      <c r="C75" s="230"/>
      <c r="D75" s="226"/>
      <c r="E75" s="226"/>
      <c r="F75" s="227"/>
      <c r="G75" s="231"/>
      <c r="H75" s="231"/>
      <c r="I75" s="231"/>
      <c r="J75" s="231"/>
      <c r="K75" s="231"/>
      <c r="L75" s="231"/>
      <c r="M75" s="69"/>
      <c r="N75" s="226"/>
      <c r="O75" s="226"/>
      <c r="P75" s="227"/>
      <c r="Q75" s="119"/>
    </row>
    <row r="76" spans="1:17" ht="12.75" customHeight="1">
      <c r="A76" s="9" t="s">
        <v>119</v>
      </c>
      <c r="B76" s="22" t="s">
        <v>120</v>
      </c>
      <c r="C76" s="170" t="s">
        <v>0</v>
      </c>
      <c r="D76" s="171"/>
      <c r="E76" s="171"/>
      <c r="F76" s="172"/>
      <c r="G76" s="43">
        <v>2</v>
      </c>
      <c r="H76" s="31"/>
      <c r="I76" s="31"/>
      <c r="J76" s="40"/>
      <c r="K76" s="30">
        <v>3</v>
      </c>
      <c r="L76" s="56" t="s">
        <v>503</v>
      </c>
      <c r="M76" s="43"/>
      <c r="N76" s="70"/>
      <c r="O76" s="71"/>
      <c r="P76" s="10" t="s">
        <v>121</v>
      </c>
      <c r="Q76" s="120"/>
    </row>
    <row r="77" spans="1:17" ht="12.75" customHeight="1">
      <c r="A77" s="9" t="s">
        <v>122</v>
      </c>
      <c r="B77" s="22" t="s">
        <v>123</v>
      </c>
      <c r="C77" s="170" t="s">
        <v>0</v>
      </c>
      <c r="D77" s="171"/>
      <c r="E77" s="171"/>
      <c r="F77" s="172"/>
      <c r="G77" s="43">
        <v>2</v>
      </c>
      <c r="H77" s="44"/>
      <c r="I77" s="31"/>
      <c r="J77" s="40"/>
      <c r="K77" s="30">
        <v>3</v>
      </c>
      <c r="L77" s="56" t="s">
        <v>503</v>
      </c>
      <c r="M77" s="43"/>
      <c r="N77" s="72"/>
      <c r="O77" s="71"/>
      <c r="P77" s="10" t="s">
        <v>66</v>
      </c>
      <c r="Q77" s="121" t="s">
        <v>569</v>
      </c>
    </row>
    <row r="78" spans="1:17" ht="12.75" customHeight="1">
      <c r="A78" s="9" t="s">
        <v>124</v>
      </c>
      <c r="B78" s="22" t="s">
        <v>125</v>
      </c>
      <c r="C78" s="170" t="s">
        <v>0</v>
      </c>
      <c r="D78" s="171"/>
      <c r="E78" s="171"/>
      <c r="F78" s="172"/>
      <c r="G78" s="43"/>
      <c r="H78" s="44">
        <v>2</v>
      </c>
      <c r="I78" s="31"/>
      <c r="J78" s="40"/>
      <c r="K78" s="30">
        <v>3</v>
      </c>
      <c r="L78" s="56" t="s">
        <v>504</v>
      </c>
      <c r="M78" s="43"/>
      <c r="N78" s="70"/>
      <c r="O78" s="71"/>
      <c r="P78" s="10" t="s">
        <v>126</v>
      </c>
      <c r="Q78" s="120"/>
    </row>
    <row r="79" spans="1:17" ht="12.75" customHeight="1">
      <c r="A79" s="9" t="s">
        <v>127</v>
      </c>
      <c r="B79" s="22" t="s">
        <v>128</v>
      </c>
      <c r="C79" s="170" t="s">
        <v>0</v>
      </c>
      <c r="D79" s="171"/>
      <c r="E79" s="171"/>
      <c r="F79" s="172"/>
      <c r="G79" s="43">
        <v>4</v>
      </c>
      <c r="H79" s="44"/>
      <c r="I79" s="31"/>
      <c r="J79" s="40"/>
      <c r="K79" s="30">
        <v>6</v>
      </c>
      <c r="L79" s="56" t="s">
        <v>503</v>
      </c>
      <c r="M79" s="43"/>
      <c r="N79" s="72"/>
      <c r="O79" s="73"/>
      <c r="P79" s="10" t="s">
        <v>129</v>
      </c>
      <c r="Q79" s="121" t="s">
        <v>569</v>
      </c>
    </row>
    <row r="80" spans="1:17" ht="12.75" customHeight="1">
      <c r="A80" s="187" t="s">
        <v>505</v>
      </c>
      <c r="B80" s="188"/>
      <c r="C80" s="189">
        <f>SUMIF(C76:C79,"=kv",$G76:$G79)+SUMIF(C76:C79,"=kv",$H76:$H79)+SUMIF(C76:C79,"=kv",$I76:$I79)</f>
        <v>10</v>
      </c>
      <c r="D80" s="190">
        <f>SUMIF(D76:D79,"=x",$G76:$G79)+SUMIF(D76:D79,"=x",$H76:$H79)+SUMIF(D76:D79,"=x",$I76:$I79)</f>
        <v>0</v>
      </c>
      <c r="E80" s="190">
        <f>SUMIF(E76:E79,"=x",$G76:$G79)+SUMIF(E76:E79,"=x",$H76:$H79)+SUMIF(E76:E79,"=x",$I76:$I79)</f>
        <v>0</v>
      </c>
      <c r="F80" s="191">
        <f>SUMIF(F76:F79,"=x",$G76:$G79)+SUMIF(F76:F79,"=x",$H76:$H79)+SUMIF(F76:F79,"=x",$I76:$I79)</f>
        <v>0</v>
      </c>
      <c r="G80" s="192">
        <f>SUM(C80:F80)</f>
        <v>10</v>
      </c>
      <c r="H80" s="192"/>
      <c r="I80" s="192"/>
      <c r="J80" s="192"/>
      <c r="K80" s="192"/>
      <c r="L80" s="192"/>
      <c r="M80" s="32"/>
      <c r="N80" s="74"/>
      <c r="O80" s="74"/>
      <c r="P80" s="75"/>
      <c r="Q80" s="118"/>
    </row>
    <row r="81" spans="1:17" ht="12.75" customHeight="1">
      <c r="A81" s="197" t="s">
        <v>506</v>
      </c>
      <c r="B81" s="198"/>
      <c r="C81" s="199">
        <f>SUMIF(C76:C79,"=kv",$K76:$K79)</f>
        <v>15</v>
      </c>
      <c r="D81" s="200">
        <f>SUMIF(D76:D79,"=x",$K76:$K79)</f>
        <v>0</v>
      </c>
      <c r="E81" s="200">
        <f>SUMIF(E76:E79,"=x",$K76:$K79)</f>
        <v>0</v>
      </c>
      <c r="F81" s="201">
        <f>SUMIF(F76:F79,"=x",$K76:$K79)</f>
        <v>0</v>
      </c>
      <c r="G81" s="202">
        <f>SUM(C81:F81)</f>
        <v>15</v>
      </c>
      <c r="H81" s="202"/>
      <c r="I81" s="202"/>
      <c r="J81" s="202"/>
      <c r="K81" s="202"/>
      <c r="L81" s="202"/>
      <c r="M81" s="34"/>
      <c r="N81" s="65"/>
      <c r="O81" s="65"/>
      <c r="P81" s="66"/>
      <c r="Q81" s="118"/>
    </row>
    <row r="82" spans="1:17" ht="12.75" customHeight="1">
      <c r="A82" s="216" t="s">
        <v>507</v>
      </c>
      <c r="B82" s="217"/>
      <c r="C82" s="218">
        <f t="array" ref="C82">SUMPRODUCT(--(C76:C79="kv"),--($L76:$L79="K(5)"))</f>
        <v>3</v>
      </c>
      <c r="D82" s="219">
        <f>SUMPRODUCT(--(D76:D79="x"),--($L76:$L79="K"))</f>
        <v>0</v>
      </c>
      <c r="E82" s="219">
        <f>SUMPRODUCT(--(E76:E79="x"),--($L76:$L79="K"))</f>
        <v>0</v>
      </c>
      <c r="F82" s="220">
        <f>SUMPRODUCT(--(F76:F79="x"),--($L76:$L79="K"))</f>
        <v>0</v>
      </c>
      <c r="G82" s="221">
        <f>SUM(C82:F82)</f>
        <v>3</v>
      </c>
      <c r="H82" s="221"/>
      <c r="I82" s="221"/>
      <c r="J82" s="221"/>
      <c r="K82" s="221"/>
      <c r="L82" s="221"/>
      <c r="M82" s="36"/>
      <c r="N82" s="65"/>
      <c r="O82" s="65"/>
      <c r="P82" s="66"/>
      <c r="Q82" s="118"/>
    </row>
    <row r="83" spans="1:17" ht="12.75" customHeight="1">
      <c r="A83" s="228" t="s">
        <v>519</v>
      </c>
      <c r="B83" s="229"/>
      <c r="C83" s="230"/>
      <c r="D83" s="226"/>
      <c r="E83" s="226"/>
      <c r="F83" s="227"/>
      <c r="G83" s="231"/>
      <c r="H83" s="231"/>
      <c r="I83" s="231"/>
      <c r="J83" s="231"/>
      <c r="K83" s="231"/>
      <c r="L83" s="231"/>
      <c r="M83" s="69"/>
      <c r="N83" s="226"/>
      <c r="O83" s="226"/>
      <c r="P83" s="227"/>
      <c r="Q83" s="119"/>
    </row>
    <row r="84" spans="1:17" ht="12.75" customHeight="1">
      <c r="A84" s="9" t="s">
        <v>130</v>
      </c>
      <c r="B84" s="22" t="s">
        <v>131</v>
      </c>
      <c r="C84" s="170" t="s">
        <v>0</v>
      </c>
      <c r="D84" s="171"/>
      <c r="E84" s="171"/>
      <c r="F84" s="172"/>
      <c r="G84" s="43">
        <v>2</v>
      </c>
      <c r="H84" s="31"/>
      <c r="I84" s="31"/>
      <c r="J84" s="40"/>
      <c r="K84" s="30">
        <v>3</v>
      </c>
      <c r="L84" s="56" t="s">
        <v>503</v>
      </c>
      <c r="M84" s="59" t="s">
        <v>6</v>
      </c>
      <c r="N84" s="60" t="s">
        <v>132</v>
      </c>
      <c r="O84" s="63" t="s">
        <v>134</v>
      </c>
      <c r="P84" s="10" t="s">
        <v>133</v>
      </c>
      <c r="Q84" s="115"/>
    </row>
    <row r="85" spans="1:17" ht="12.75" customHeight="1">
      <c r="A85" s="9" t="s">
        <v>132</v>
      </c>
      <c r="B85" s="22" t="s">
        <v>134</v>
      </c>
      <c r="C85" s="170" t="s">
        <v>0</v>
      </c>
      <c r="D85" s="171"/>
      <c r="E85" s="171"/>
      <c r="F85" s="172"/>
      <c r="G85" s="43"/>
      <c r="H85" s="44">
        <v>2</v>
      </c>
      <c r="I85" s="31"/>
      <c r="J85" s="40"/>
      <c r="K85" s="30">
        <v>3</v>
      </c>
      <c r="L85" s="56" t="s">
        <v>504</v>
      </c>
      <c r="M85" s="43"/>
      <c r="N85" s="61"/>
      <c r="O85" s="62"/>
      <c r="P85" s="10" t="s">
        <v>133</v>
      </c>
      <c r="Q85" s="116"/>
    </row>
    <row r="86" spans="1:17" ht="12.75" customHeight="1">
      <c r="A86" s="9" t="s">
        <v>135</v>
      </c>
      <c r="B86" s="22" t="s">
        <v>136</v>
      </c>
      <c r="C86" s="170" t="s">
        <v>0</v>
      </c>
      <c r="D86" s="171"/>
      <c r="E86" s="171"/>
      <c r="F86" s="172"/>
      <c r="G86" s="43">
        <v>2</v>
      </c>
      <c r="H86" s="31"/>
      <c r="I86" s="31"/>
      <c r="J86" s="40"/>
      <c r="K86" s="30">
        <v>3</v>
      </c>
      <c r="L86" s="56" t="s">
        <v>503</v>
      </c>
      <c r="M86" s="59" t="s">
        <v>6</v>
      </c>
      <c r="N86" s="60" t="s">
        <v>137</v>
      </c>
      <c r="O86" s="63" t="s">
        <v>140</v>
      </c>
      <c r="P86" s="10" t="s">
        <v>138</v>
      </c>
      <c r="Q86" s="116"/>
    </row>
    <row r="87" spans="1:17" ht="12.75" customHeight="1">
      <c r="A87" s="9" t="s">
        <v>139</v>
      </c>
      <c r="B87" s="22" t="s">
        <v>140</v>
      </c>
      <c r="C87" s="170" t="s">
        <v>0</v>
      </c>
      <c r="D87" s="171"/>
      <c r="E87" s="171"/>
      <c r="F87" s="172"/>
      <c r="G87" s="43"/>
      <c r="H87" s="44">
        <v>2</v>
      </c>
      <c r="I87" s="31"/>
      <c r="J87" s="40"/>
      <c r="K87" s="30">
        <v>3</v>
      </c>
      <c r="L87" s="56" t="s">
        <v>504</v>
      </c>
      <c r="M87" s="43"/>
      <c r="N87" s="61"/>
      <c r="O87" s="62"/>
      <c r="P87" s="10" t="s">
        <v>138</v>
      </c>
      <c r="Q87" s="116"/>
    </row>
    <row r="88" spans="1:17" ht="12.75" customHeight="1">
      <c r="A88" s="9" t="s">
        <v>141</v>
      </c>
      <c r="B88" s="22" t="s">
        <v>142</v>
      </c>
      <c r="C88" s="170" t="s">
        <v>0</v>
      </c>
      <c r="D88" s="171"/>
      <c r="E88" s="171"/>
      <c r="F88" s="172"/>
      <c r="G88" s="43">
        <v>2</v>
      </c>
      <c r="H88" s="44"/>
      <c r="I88" s="31"/>
      <c r="J88" s="40"/>
      <c r="K88" s="30">
        <v>3</v>
      </c>
      <c r="L88" s="56" t="s">
        <v>503</v>
      </c>
      <c r="M88" s="59" t="s">
        <v>6</v>
      </c>
      <c r="N88" s="60" t="s">
        <v>143</v>
      </c>
      <c r="O88" s="63" t="s">
        <v>144</v>
      </c>
      <c r="P88" s="10" t="s">
        <v>48</v>
      </c>
      <c r="Q88" s="116"/>
    </row>
    <row r="89" spans="1:17" ht="12.75" customHeight="1">
      <c r="A89" s="9" t="s">
        <v>143</v>
      </c>
      <c r="B89" s="22" t="s">
        <v>144</v>
      </c>
      <c r="C89" s="170" t="s">
        <v>0</v>
      </c>
      <c r="D89" s="171"/>
      <c r="E89" s="171"/>
      <c r="F89" s="172"/>
      <c r="G89" s="43"/>
      <c r="H89" s="44">
        <v>2</v>
      </c>
      <c r="I89" s="31"/>
      <c r="J89" s="40"/>
      <c r="K89" s="30">
        <v>3</v>
      </c>
      <c r="L89" s="56" t="s">
        <v>504</v>
      </c>
      <c r="M89" s="43"/>
      <c r="N89" s="61"/>
      <c r="O89" s="62"/>
      <c r="P89" s="10" t="s">
        <v>48</v>
      </c>
      <c r="Q89" s="117"/>
    </row>
    <row r="90" spans="1:17" ht="12.75" customHeight="1">
      <c r="A90" s="187" t="s">
        <v>505</v>
      </c>
      <c r="B90" s="188"/>
      <c r="C90" s="189">
        <f>SUMIF(C84:C89,"=kv",$G84:$G89)+SUMIF(C84:C89,"=kv",$H84:$H89)+SUMIF(C84:C89,"=kv",$I84:$I89)</f>
        <v>12</v>
      </c>
      <c r="D90" s="190">
        <f>SUMIF(D84:D89,"=x",$G84:$G89)+SUMIF(D84:D89,"=x",$H84:$H89)+SUMIF(D84:D89,"=x",$I84:$I89)</f>
        <v>0</v>
      </c>
      <c r="E90" s="190">
        <f>SUMIF(E84:E89,"=x",$G84:$G89)+SUMIF(E84:E89,"=x",$H84:$H89)+SUMIF(E84:E89,"=x",$I84:$I89)</f>
        <v>0</v>
      </c>
      <c r="F90" s="191">
        <f>SUMIF(F84:F89,"=x",$G84:$G89)+SUMIF(F84:F89,"=x",$H84:$H89)+SUMIF(F84:F89,"=x",$I84:$I89)</f>
        <v>0</v>
      </c>
      <c r="G90" s="192">
        <f>SUM(C90:F90)</f>
        <v>12</v>
      </c>
      <c r="H90" s="192"/>
      <c r="I90" s="192"/>
      <c r="J90" s="192"/>
      <c r="K90" s="192"/>
      <c r="L90" s="192"/>
      <c r="M90" s="32"/>
      <c r="N90" s="65"/>
      <c r="O90" s="65"/>
      <c r="P90" s="66"/>
      <c r="Q90" s="118"/>
    </row>
    <row r="91" spans="1:17" ht="12.75" customHeight="1">
      <c r="A91" s="197" t="s">
        <v>506</v>
      </c>
      <c r="B91" s="198"/>
      <c r="C91" s="199">
        <f>SUMIF(C84:C89,"=kv",$K84:$K89)</f>
        <v>18</v>
      </c>
      <c r="D91" s="200">
        <f>SUMIF(D84:D89,"=x",$K84:$K89)</f>
        <v>0</v>
      </c>
      <c r="E91" s="200">
        <f>SUMIF(E84:E89,"=x",$K84:$K89)</f>
        <v>0</v>
      </c>
      <c r="F91" s="201">
        <f>SUMIF(F84:F89,"=x",$K84:$K89)</f>
        <v>0</v>
      </c>
      <c r="G91" s="202">
        <f>SUM(C91:F91)</f>
        <v>18</v>
      </c>
      <c r="H91" s="202"/>
      <c r="I91" s="202"/>
      <c r="J91" s="202"/>
      <c r="K91" s="202"/>
      <c r="L91" s="202"/>
      <c r="M91" s="34"/>
      <c r="N91" s="65"/>
      <c r="O91" s="65"/>
      <c r="P91" s="66"/>
      <c r="Q91" s="118"/>
    </row>
    <row r="92" spans="1:17" ht="12.75" customHeight="1">
      <c r="A92" s="216" t="s">
        <v>507</v>
      </c>
      <c r="B92" s="217"/>
      <c r="C92" s="218">
        <f t="array" ref="C92">SUMPRODUCT(--(C84:C89="kv"),--($L84:$L89="K(5)"))</f>
        <v>3</v>
      </c>
      <c r="D92" s="219">
        <f>SUMPRODUCT(--(D84:D89="x"),--($L84:$L89="K"))</f>
        <v>0</v>
      </c>
      <c r="E92" s="219">
        <f>SUMPRODUCT(--(E84:E89="x"),--($L84:$L89="K"))</f>
        <v>0</v>
      </c>
      <c r="F92" s="220">
        <f>SUMPRODUCT(--(F84:F89="x"),--($L84:$L89="K"))</f>
        <v>0</v>
      </c>
      <c r="G92" s="221">
        <f>SUM(C92:F92)</f>
        <v>3</v>
      </c>
      <c r="H92" s="221"/>
      <c r="I92" s="221"/>
      <c r="J92" s="221"/>
      <c r="K92" s="221"/>
      <c r="L92" s="221"/>
      <c r="M92" s="36"/>
      <c r="N92" s="65"/>
      <c r="O92" s="65"/>
      <c r="P92" s="66"/>
      <c r="Q92" s="118"/>
    </row>
    <row r="93" spans="1:17" ht="12.75" customHeight="1">
      <c r="A93" s="228" t="s">
        <v>520</v>
      </c>
      <c r="B93" s="229"/>
      <c r="C93" s="230"/>
      <c r="D93" s="226"/>
      <c r="E93" s="226"/>
      <c r="F93" s="227"/>
      <c r="G93" s="231"/>
      <c r="H93" s="231"/>
      <c r="I93" s="231"/>
      <c r="J93" s="231"/>
      <c r="K93" s="231"/>
      <c r="L93" s="231"/>
      <c r="M93" s="69"/>
      <c r="N93" s="226"/>
      <c r="O93" s="226"/>
      <c r="P93" s="227"/>
      <c r="Q93" s="119"/>
    </row>
    <row r="94" spans="1:17" ht="12.75" customHeight="1">
      <c r="A94" s="11" t="s">
        <v>145</v>
      </c>
      <c r="B94" s="23" t="s">
        <v>146</v>
      </c>
      <c r="C94" s="170" t="s">
        <v>0</v>
      </c>
      <c r="D94" s="171"/>
      <c r="E94" s="171"/>
      <c r="F94" s="172"/>
      <c r="G94" s="30">
        <v>2</v>
      </c>
      <c r="H94" s="31"/>
      <c r="I94" s="31"/>
      <c r="J94" s="40"/>
      <c r="K94" s="30">
        <v>3</v>
      </c>
      <c r="L94" s="56" t="s">
        <v>503</v>
      </c>
      <c r="M94" s="59" t="s">
        <v>6</v>
      </c>
      <c r="N94" s="60" t="s">
        <v>147</v>
      </c>
      <c r="O94" s="63" t="s">
        <v>149</v>
      </c>
      <c r="P94" s="10" t="s">
        <v>148</v>
      </c>
      <c r="Q94" s="115"/>
    </row>
    <row r="95" spans="1:17" ht="12.75" customHeight="1">
      <c r="A95" s="9" t="s">
        <v>147</v>
      </c>
      <c r="B95" s="22" t="s">
        <v>149</v>
      </c>
      <c r="C95" s="170" t="s">
        <v>0</v>
      </c>
      <c r="D95" s="171"/>
      <c r="E95" s="171"/>
      <c r="F95" s="172"/>
      <c r="G95" s="43"/>
      <c r="H95" s="44">
        <v>2</v>
      </c>
      <c r="I95" s="31"/>
      <c r="J95" s="40"/>
      <c r="K95" s="30">
        <v>3</v>
      </c>
      <c r="L95" s="56" t="s">
        <v>504</v>
      </c>
      <c r="M95" s="43"/>
      <c r="N95" s="61"/>
      <c r="O95" s="62"/>
      <c r="P95" s="10" t="s">
        <v>148</v>
      </c>
      <c r="Q95" s="116"/>
    </row>
    <row r="96" spans="1:17" ht="12.75" customHeight="1">
      <c r="A96" s="11" t="s">
        <v>150</v>
      </c>
      <c r="B96" s="24" t="s">
        <v>151</v>
      </c>
      <c r="C96" s="170" t="s">
        <v>0</v>
      </c>
      <c r="D96" s="171"/>
      <c r="E96" s="171"/>
      <c r="F96" s="172"/>
      <c r="G96" s="30">
        <v>2</v>
      </c>
      <c r="H96" s="31"/>
      <c r="I96" s="31"/>
      <c r="J96" s="40"/>
      <c r="K96" s="30">
        <v>3</v>
      </c>
      <c r="L96" s="56" t="s">
        <v>503</v>
      </c>
      <c r="M96" s="59" t="s">
        <v>6</v>
      </c>
      <c r="N96" s="60" t="s">
        <v>152</v>
      </c>
      <c r="O96" s="63" t="s">
        <v>154</v>
      </c>
      <c r="P96" s="14" t="s">
        <v>153</v>
      </c>
      <c r="Q96" s="116"/>
    </row>
    <row r="97" spans="1:17" ht="12.75" customHeight="1">
      <c r="A97" s="9" t="s">
        <v>152</v>
      </c>
      <c r="B97" s="22" t="s">
        <v>154</v>
      </c>
      <c r="C97" s="170" t="s">
        <v>0</v>
      </c>
      <c r="D97" s="171"/>
      <c r="E97" s="171"/>
      <c r="F97" s="172"/>
      <c r="G97" s="43"/>
      <c r="H97" s="44">
        <v>2</v>
      </c>
      <c r="I97" s="31"/>
      <c r="J97" s="40"/>
      <c r="K97" s="30">
        <v>3</v>
      </c>
      <c r="L97" s="56" t="s">
        <v>504</v>
      </c>
      <c r="M97" s="43"/>
      <c r="N97" s="61"/>
      <c r="O97" s="62"/>
      <c r="P97" s="14" t="s">
        <v>153</v>
      </c>
      <c r="Q97" s="116"/>
    </row>
    <row r="98" spans="1:17" ht="12.75" customHeight="1">
      <c r="A98" s="187" t="s">
        <v>505</v>
      </c>
      <c r="B98" s="188"/>
      <c r="C98" s="189">
        <f>SUMIF(C94:C97,"=kv",$G94:$G97)+SUMIF(C94:C97,"=kv",$H94:$H97)+SUMIF(C94:C97,"=kv",$I94:$I97)</f>
        <v>8</v>
      </c>
      <c r="D98" s="190">
        <f>SUMIF(D94:D97,"=x",$G94:$G97)+SUMIF(D94:D97,"=x",$H94:$H97)+SUMIF(D94:D97,"=x",$I94:$I97)</f>
        <v>0</v>
      </c>
      <c r="E98" s="190">
        <f>SUMIF(E94:E97,"=x",$G94:$G97)+SUMIF(E94:E97,"=x",$H94:$H97)+SUMIF(E94:E97,"=x",$I94:$I97)</f>
        <v>0</v>
      </c>
      <c r="F98" s="191">
        <f>SUMIF(F94:F97,"=x",$G94:$G97)+SUMIF(F94:F97,"=x",$H94:$H97)+SUMIF(F94:F97,"=x",$I94:$I97)</f>
        <v>0</v>
      </c>
      <c r="G98" s="192">
        <f>SUM(C98:F98)</f>
        <v>8</v>
      </c>
      <c r="H98" s="192"/>
      <c r="I98" s="192"/>
      <c r="J98" s="192"/>
      <c r="K98" s="192"/>
      <c r="L98" s="192"/>
      <c r="M98" s="32"/>
      <c r="N98" s="65"/>
      <c r="O98" s="65"/>
      <c r="P98" s="66"/>
      <c r="Q98" s="118"/>
    </row>
    <row r="99" spans="1:17" ht="12.75" customHeight="1">
      <c r="A99" s="197" t="s">
        <v>506</v>
      </c>
      <c r="B99" s="198"/>
      <c r="C99" s="199">
        <f>SUMIF(C94:C97,"=kv",$K94:$K97)</f>
        <v>12</v>
      </c>
      <c r="D99" s="200">
        <f>SUMIF(D94:D97,"=x",$K94:$K97)</f>
        <v>0</v>
      </c>
      <c r="E99" s="200">
        <f>SUMIF(E94:E97,"=x",$K94:$K97)</f>
        <v>0</v>
      </c>
      <c r="F99" s="201">
        <f>SUMIF(F94:F97,"=x",$K94:$K97)</f>
        <v>0</v>
      </c>
      <c r="G99" s="202">
        <f>SUM(C99:F99)</f>
        <v>12</v>
      </c>
      <c r="H99" s="202"/>
      <c r="I99" s="202"/>
      <c r="J99" s="202"/>
      <c r="K99" s="202"/>
      <c r="L99" s="202"/>
      <c r="M99" s="34"/>
      <c r="N99" s="65"/>
      <c r="O99" s="65"/>
      <c r="P99" s="66"/>
      <c r="Q99" s="118"/>
    </row>
    <row r="100" spans="1:17" ht="12.75" customHeight="1" thickBot="1">
      <c r="A100" s="203" t="s">
        <v>507</v>
      </c>
      <c r="B100" s="204"/>
      <c r="C100" s="205">
        <f t="array" ref="C100">SUMPRODUCT(--(C94:C97="kv"),--($L94:$L97="K(5)"))</f>
        <v>2</v>
      </c>
      <c r="D100" s="206">
        <f>SUMPRODUCT(--(D94:D97="x"),--($L94:$L97="K"))</f>
        <v>0</v>
      </c>
      <c r="E100" s="206">
        <f>SUMPRODUCT(--(E94:E97="x"),--($L94:$L97="K"))</f>
        <v>0</v>
      </c>
      <c r="F100" s="207">
        <f>SUMPRODUCT(--(F94:F97="x"),--($L94:$L97="K"))</f>
        <v>0</v>
      </c>
      <c r="G100" s="206">
        <f>SUM(C100:F100)</f>
        <v>2</v>
      </c>
      <c r="H100" s="206"/>
      <c r="I100" s="206"/>
      <c r="J100" s="206"/>
      <c r="K100" s="206"/>
      <c r="L100" s="206"/>
      <c r="M100" s="85"/>
      <c r="N100" s="86"/>
      <c r="O100" s="86"/>
      <c r="P100" s="87"/>
      <c r="Q100" s="122"/>
    </row>
    <row r="101" spans="1:17" ht="50.25" customHeight="1" thickBot="1">
      <c r="A101" s="232" t="s">
        <v>521</v>
      </c>
      <c r="B101" s="233"/>
      <c r="C101" s="237" t="s">
        <v>522</v>
      </c>
      <c r="D101" s="238"/>
      <c r="E101" s="238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9"/>
    </row>
    <row r="102" spans="1:17" ht="12.75" customHeight="1">
      <c r="A102" s="195" t="s">
        <v>523</v>
      </c>
      <c r="B102" s="196"/>
      <c r="C102" s="234"/>
      <c r="D102" s="235"/>
      <c r="E102" s="235"/>
      <c r="F102" s="236"/>
      <c r="G102" s="235"/>
      <c r="H102" s="235"/>
      <c r="I102" s="235"/>
      <c r="J102" s="235"/>
      <c r="K102" s="235"/>
      <c r="L102" s="235"/>
      <c r="M102" s="58"/>
      <c r="N102" s="235"/>
      <c r="O102" s="235"/>
      <c r="P102" s="236"/>
      <c r="Q102" s="123"/>
    </row>
    <row r="103" spans="1:17" ht="12.75" customHeight="1">
      <c r="A103" s="9" t="s">
        <v>155</v>
      </c>
      <c r="B103" s="22" t="s">
        <v>156</v>
      </c>
      <c r="C103" s="170" t="s">
        <v>0</v>
      </c>
      <c r="D103" s="171"/>
      <c r="E103" s="171"/>
      <c r="F103" s="172"/>
      <c r="G103" s="43">
        <v>2</v>
      </c>
      <c r="H103" s="31"/>
      <c r="I103" s="31"/>
      <c r="J103" s="40"/>
      <c r="K103" s="30">
        <v>3</v>
      </c>
      <c r="L103" s="56" t="s">
        <v>503</v>
      </c>
      <c r="M103" s="59" t="s">
        <v>6</v>
      </c>
      <c r="N103" s="60" t="s">
        <v>157</v>
      </c>
      <c r="O103" s="63" t="s">
        <v>158</v>
      </c>
      <c r="P103" s="10" t="s">
        <v>4</v>
      </c>
      <c r="Q103" s="124"/>
    </row>
    <row r="104" spans="1:17" ht="12.75" customHeight="1">
      <c r="A104" s="9" t="s">
        <v>157</v>
      </c>
      <c r="B104" s="22" t="s">
        <v>158</v>
      </c>
      <c r="C104" s="170" t="s">
        <v>0</v>
      </c>
      <c r="D104" s="171"/>
      <c r="E104" s="171"/>
      <c r="F104" s="172"/>
      <c r="G104" s="30"/>
      <c r="H104" s="44">
        <v>2</v>
      </c>
      <c r="I104" s="31"/>
      <c r="J104" s="40"/>
      <c r="K104" s="30">
        <v>3</v>
      </c>
      <c r="L104" s="56" t="s">
        <v>504</v>
      </c>
      <c r="M104" s="43" t="s">
        <v>518</v>
      </c>
      <c r="N104" s="72" t="s">
        <v>81</v>
      </c>
      <c r="O104" s="71" t="s">
        <v>82</v>
      </c>
      <c r="P104" s="10" t="s">
        <v>4</v>
      </c>
      <c r="Q104" s="124"/>
    </row>
    <row r="105" spans="1:17" ht="12.75" customHeight="1">
      <c r="A105" s="9" t="s">
        <v>159</v>
      </c>
      <c r="B105" s="22" t="s">
        <v>160</v>
      </c>
      <c r="C105" s="170" t="s">
        <v>0</v>
      </c>
      <c r="D105" s="171"/>
      <c r="E105" s="171"/>
      <c r="F105" s="172"/>
      <c r="G105" s="43">
        <v>2</v>
      </c>
      <c r="H105" s="31"/>
      <c r="I105" s="31"/>
      <c r="J105" s="40"/>
      <c r="K105" s="30">
        <v>3</v>
      </c>
      <c r="L105" s="56" t="s">
        <v>503</v>
      </c>
      <c r="M105" s="59" t="s">
        <v>6</v>
      </c>
      <c r="N105" s="60" t="s">
        <v>161</v>
      </c>
      <c r="O105" s="63" t="s">
        <v>162</v>
      </c>
      <c r="P105" s="10" t="s">
        <v>17</v>
      </c>
      <c r="Q105" s="124"/>
    </row>
    <row r="106" spans="1:17" ht="12.75" customHeight="1">
      <c r="A106" s="9" t="s">
        <v>161</v>
      </c>
      <c r="B106" s="22" t="s">
        <v>162</v>
      </c>
      <c r="C106" s="170" t="s">
        <v>0</v>
      </c>
      <c r="D106" s="171"/>
      <c r="E106" s="171"/>
      <c r="F106" s="172"/>
      <c r="G106" s="30"/>
      <c r="H106" s="44">
        <v>2</v>
      </c>
      <c r="I106" s="31"/>
      <c r="J106" s="40"/>
      <c r="K106" s="30">
        <v>3</v>
      </c>
      <c r="L106" s="56" t="s">
        <v>504</v>
      </c>
      <c r="M106" s="43" t="s">
        <v>518</v>
      </c>
      <c r="N106" s="72" t="s">
        <v>85</v>
      </c>
      <c r="O106" s="71" t="s">
        <v>86</v>
      </c>
      <c r="P106" s="10" t="s">
        <v>17</v>
      </c>
      <c r="Q106" s="124"/>
    </row>
    <row r="107" spans="1:17" ht="12.75" customHeight="1">
      <c r="A107" s="9" t="s">
        <v>163</v>
      </c>
      <c r="B107" s="22" t="s">
        <v>164</v>
      </c>
      <c r="C107" s="170" t="s">
        <v>0</v>
      </c>
      <c r="D107" s="171"/>
      <c r="E107" s="171"/>
      <c r="F107" s="172"/>
      <c r="G107" s="43">
        <v>2</v>
      </c>
      <c r="H107" s="31"/>
      <c r="I107" s="31"/>
      <c r="J107" s="40"/>
      <c r="K107" s="30">
        <v>3</v>
      </c>
      <c r="L107" s="56" t="s">
        <v>503</v>
      </c>
      <c r="M107" s="59" t="s">
        <v>6</v>
      </c>
      <c r="N107" s="60" t="s">
        <v>165</v>
      </c>
      <c r="O107" s="63" t="s">
        <v>167</v>
      </c>
      <c r="P107" s="10" t="s">
        <v>166</v>
      </c>
      <c r="Q107" s="124"/>
    </row>
    <row r="108" spans="1:17" ht="12.75" customHeight="1">
      <c r="A108" s="9" t="s">
        <v>165</v>
      </c>
      <c r="B108" s="22" t="s">
        <v>167</v>
      </c>
      <c r="C108" s="170" t="s">
        <v>0</v>
      </c>
      <c r="D108" s="171"/>
      <c r="E108" s="171"/>
      <c r="F108" s="172"/>
      <c r="G108" s="43"/>
      <c r="H108" s="44">
        <v>2</v>
      </c>
      <c r="I108" s="31"/>
      <c r="J108" s="40"/>
      <c r="K108" s="30">
        <v>3</v>
      </c>
      <c r="L108" s="56" t="s">
        <v>504</v>
      </c>
      <c r="M108" s="43"/>
      <c r="N108" s="61"/>
      <c r="O108" s="62"/>
      <c r="P108" s="10" t="s">
        <v>166</v>
      </c>
      <c r="Q108" s="124"/>
    </row>
    <row r="109" spans="1:17" ht="12.75" customHeight="1">
      <c r="A109" s="9" t="s">
        <v>168</v>
      </c>
      <c r="B109" s="22" t="s">
        <v>169</v>
      </c>
      <c r="C109" s="170" t="s">
        <v>0</v>
      </c>
      <c r="D109" s="171"/>
      <c r="E109" s="171"/>
      <c r="F109" s="172"/>
      <c r="G109" s="43">
        <v>2</v>
      </c>
      <c r="H109" s="31"/>
      <c r="I109" s="31"/>
      <c r="J109" s="40"/>
      <c r="K109" s="30">
        <v>3</v>
      </c>
      <c r="L109" s="56" t="s">
        <v>503</v>
      </c>
      <c r="M109" s="59" t="s">
        <v>6</v>
      </c>
      <c r="N109" s="60" t="s">
        <v>170</v>
      </c>
      <c r="O109" s="63" t="s">
        <v>171</v>
      </c>
      <c r="P109" s="10" t="s">
        <v>4</v>
      </c>
      <c r="Q109" s="124"/>
    </row>
    <row r="110" spans="1:17" ht="12.75" customHeight="1">
      <c r="A110" s="9" t="s">
        <v>170</v>
      </c>
      <c r="B110" s="22" t="s">
        <v>171</v>
      </c>
      <c r="C110" s="170" t="s">
        <v>0</v>
      </c>
      <c r="D110" s="171"/>
      <c r="E110" s="171"/>
      <c r="F110" s="172"/>
      <c r="G110" s="30"/>
      <c r="H110" s="44">
        <v>2</v>
      </c>
      <c r="I110" s="31"/>
      <c r="J110" s="40"/>
      <c r="K110" s="30">
        <v>3</v>
      </c>
      <c r="L110" s="56" t="s">
        <v>504</v>
      </c>
      <c r="M110" s="43"/>
      <c r="N110" s="61"/>
      <c r="O110" s="62"/>
      <c r="P110" s="10" t="s">
        <v>4</v>
      </c>
      <c r="Q110" s="124"/>
    </row>
    <row r="111" spans="1:17" ht="12.75" customHeight="1">
      <c r="A111" s="9" t="s">
        <v>172</v>
      </c>
      <c r="B111" s="22" t="s">
        <v>173</v>
      </c>
      <c r="C111" s="170" t="s">
        <v>0</v>
      </c>
      <c r="D111" s="171"/>
      <c r="E111" s="171"/>
      <c r="F111" s="172"/>
      <c r="G111" s="43">
        <v>2</v>
      </c>
      <c r="H111" s="31"/>
      <c r="I111" s="31"/>
      <c r="J111" s="40"/>
      <c r="K111" s="30">
        <v>3</v>
      </c>
      <c r="L111" s="56" t="s">
        <v>503</v>
      </c>
      <c r="M111" s="59" t="s">
        <v>6</v>
      </c>
      <c r="N111" s="60" t="s">
        <v>174</v>
      </c>
      <c r="O111" s="63" t="s">
        <v>176</v>
      </c>
      <c r="P111" s="10" t="s">
        <v>175</v>
      </c>
      <c r="Q111" s="124"/>
    </row>
    <row r="112" spans="1:17" ht="12.75" customHeight="1">
      <c r="A112" s="9" t="s">
        <v>174</v>
      </c>
      <c r="B112" s="22" t="s">
        <v>176</v>
      </c>
      <c r="C112" s="170" t="s">
        <v>0</v>
      </c>
      <c r="D112" s="171"/>
      <c r="E112" s="171"/>
      <c r="F112" s="172"/>
      <c r="G112" s="30"/>
      <c r="H112" s="44">
        <v>2</v>
      </c>
      <c r="I112" s="31"/>
      <c r="J112" s="40"/>
      <c r="K112" s="30">
        <v>3</v>
      </c>
      <c r="L112" s="56" t="s">
        <v>504</v>
      </c>
      <c r="M112" s="43"/>
      <c r="N112" s="61"/>
      <c r="O112" s="62"/>
      <c r="P112" s="10" t="s">
        <v>175</v>
      </c>
      <c r="Q112" s="124"/>
    </row>
    <row r="113" spans="1:17" ht="12.75" customHeight="1">
      <c r="A113" s="187" t="s">
        <v>505</v>
      </c>
      <c r="B113" s="188"/>
      <c r="C113" s="189">
        <f>SUMIF(C103:C112,"=kv",$G103:$G112)+SUMIF(C103:C112,"=kv",$H103:$H112)+SUMIF(C103:C112,"=kv",$I103:$I112)</f>
        <v>20</v>
      </c>
      <c r="D113" s="190">
        <f>SUMIF(D103:D112,"=x",$G103:$G112)+SUMIF(D103:D112,"=x",$H103:$H112)+SUMIF(D103:D112,"=x",$I103:$I112)</f>
        <v>0</v>
      </c>
      <c r="E113" s="190">
        <f>SUMIF(E103:E112,"=x",$G103:$G112)+SUMIF(E103:E112,"=x",$H103:$H112)+SUMIF(E103:E112,"=x",$I103:$I112)</f>
        <v>0</v>
      </c>
      <c r="F113" s="191">
        <f>SUMIF(F103:F112,"=x",$G103:$G112)+SUMIF(F103:F112,"=x",$H103:$H112)+SUMIF(F103:F112,"=x",$I103:$I112)</f>
        <v>0</v>
      </c>
      <c r="G113" s="192">
        <f>SUM(C113:F113)</f>
        <v>20</v>
      </c>
      <c r="H113" s="192"/>
      <c r="I113" s="192"/>
      <c r="J113" s="192"/>
      <c r="K113" s="192"/>
      <c r="L113" s="192"/>
      <c r="M113" s="32"/>
      <c r="N113" s="65"/>
      <c r="O113" s="65"/>
      <c r="P113" s="66"/>
      <c r="Q113" s="118"/>
    </row>
    <row r="114" spans="1:17" ht="12.75" customHeight="1">
      <c r="A114" s="197" t="s">
        <v>506</v>
      </c>
      <c r="B114" s="198"/>
      <c r="C114" s="199">
        <f>SUMIF(C103:C112,"=kv",$K103:$K112)</f>
        <v>30</v>
      </c>
      <c r="D114" s="200">
        <f>SUMIF(D103:D112,"=x",$K103:$K112)</f>
        <v>0</v>
      </c>
      <c r="E114" s="200">
        <f>SUMIF(E103:E112,"=x",$K103:$K112)</f>
        <v>0</v>
      </c>
      <c r="F114" s="201">
        <f>SUMIF(F103:F112,"=x",$K103:$K112)</f>
        <v>0</v>
      </c>
      <c r="G114" s="202">
        <f>SUM(C114:F114)</f>
        <v>30</v>
      </c>
      <c r="H114" s="202"/>
      <c r="I114" s="202"/>
      <c r="J114" s="202"/>
      <c r="K114" s="202"/>
      <c r="L114" s="202"/>
      <c r="M114" s="34"/>
      <c r="N114" s="65"/>
      <c r="O114" s="65"/>
      <c r="P114" s="66"/>
      <c r="Q114" s="118"/>
    </row>
    <row r="115" spans="1:17" ht="12.75" customHeight="1">
      <c r="A115" s="216" t="s">
        <v>507</v>
      </c>
      <c r="B115" s="217"/>
      <c r="C115" s="218">
        <f t="array" ref="C115">SUMPRODUCT(--(C103:C112="kv"),--($L103:$L112="K(5)"))</f>
        <v>5</v>
      </c>
      <c r="D115" s="219">
        <f>SUMPRODUCT(--(D103:D112="x"),--($L103:$L112="K"))</f>
        <v>0</v>
      </c>
      <c r="E115" s="219">
        <f>SUMPRODUCT(--(E103:E112="x"),--($L103:$L112="K"))</f>
        <v>0</v>
      </c>
      <c r="F115" s="220">
        <f>SUMPRODUCT(--(F103:F112="x"),--($L103:$L112="K"))</f>
        <v>0</v>
      </c>
      <c r="G115" s="221">
        <f>SUM(C115:F115)</f>
        <v>5</v>
      </c>
      <c r="H115" s="221"/>
      <c r="I115" s="221"/>
      <c r="J115" s="221"/>
      <c r="K115" s="221"/>
      <c r="L115" s="221"/>
      <c r="M115" s="36"/>
      <c r="N115" s="65"/>
      <c r="O115" s="65"/>
      <c r="P115" s="66"/>
      <c r="Q115" s="118"/>
    </row>
    <row r="116" spans="1:17" ht="12.75" customHeight="1">
      <c r="A116" s="228" t="s">
        <v>524</v>
      </c>
      <c r="B116" s="229"/>
      <c r="C116" s="230"/>
      <c r="D116" s="226"/>
      <c r="E116" s="226"/>
      <c r="F116" s="227"/>
      <c r="G116" s="231"/>
      <c r="H116" s="231"/>
      <c r="I116" s="231"/>
      <c r="J116" s="231"/>
      <c r="K116" s="231"/>
      <c r="L116" s="231"/>
      <c r="M116" s="69"/>
      <c r="N116" s="226"/>
      <c r="O116" s="226"/>
      <c r="P116" s="227"/>
      <c r="Q116" s="119"/>
    </row>
    <row r="117" spans="1:17" ht="12.75" customHeight="1">
      <c r="A117" s="9" t="s">
        <v>177</v>
      </c>
      <c r="B117" s="22" t="s">
        <v>178</v>
      </c>
      <c r="C117" s="170" t="s">
        <v>0</v>
      </c>
      <c r="D117" s="171"/>
      <c r="E117" s="171"/>
      <c r="F117" s="172"/>
      <c r="G117" s="43">
        <v>2</v>
      </c>
      <c r="H117" s="44"/>
      <c r="I117" s="31"/>
      <c r="J117" s="40"/>
      <c r="K117" s="30">
        <v>3</v>
      </c>
      <c r="L117" s="56" t="s">
        <v>503</v>
      </c>
      <c r="M117" s="59" t="s">
        <v>6</v>
      </c>
      <c r="N117" s="60" t="s">
        <v>179</v>
      </c>
      <c r="O117" s="64" t="s">
        <v>180</v>
      </c>
      <c r="P117" s="10" t="s">
        <v>91</v>
      </c>
      <c r="Q117" s="124"/>
    </row>
    <row r="118" spans="1:17" ht="12.75" customHeight="1">
      <c r="A118" s="9" t="s">
        <v>179</v>
      </c>
      <c r="B118" s="22" t="s">
        <v>180</v>
      </c>
      <c r="C118" s="170" t="s">
        <v>0</v>
      </c>
      <c r="D118" s="171"/>
      <c r="E118" s="171"/>
      <c r="F118" s="172"/>
      <c r="G118" s="43"/>
      <c r="H118" s="44">
        <v>2</v>
      </c>
      <c r="I118" s="31"/>
      <c r="J118" s="40"/>
      <c r="K118" s="30">
        <v>3</v>
      </c>
      <c r="L118" s="56" t="s">
        <v>504</v>
      </c>
      <c r="M118" s="43"/>
      <c r="N118" s="72"/>
      <c r="O118" s="71"/>
      <c r="P118" s="10" t="s">
        <v>91</v>
      </c>
      <c r="Q118" s="124"/>
    </row>
    <row r="119" spans="1:17" ht="12.75" customHeight="1">
      <c r="A119" s="9" t="s">
        <v>181</v>
      </c>
      <c r="B119" s="22" t="s">
        <v>182</v>
      </c>
      <c r="C119" s="170" t="s">
        <v>0</v>
      </c>
      <c r="D119" s="171"/>
      <c r="E119" s="171"/>
      <c r="F119" s="172"/>
      <c r="G119" s="45">
        <v>2</v>
      </c>
      <c r="H119" s="46"/>
      <c r="I119" s="31"/>
      <c r="J119" s="40"/>
      <c r="K119" s="30">
        <v>3</v>
      </c>
      <c r="L119" s="56" t="s">
        <v>503</v>
      </c>
      <c r="M119" s="45"/>
      <c r="N119" s="72"/>
      <c r="O119" s="71"/>
      <c r="P119" s="10" t="s">
        <v>91</v>
      </c>
      <c r="Q119" s="125"/>
    </row>
    <row r="120" spans="1:17" ht="12.75" customHeight="1">
      <c r="A120" s="9" t="s">
        <v>183</v>
      </c>
      <c r="B120" s="22" t="s">
        <v>184</v>
      </c>
      <c r="C120" s="170" t="s">
        <v>0</v>
      </c>
      <c r="D120" s="171"/>
      <c r="E120" s="171"/>
      <c r="F120" s="172"/>
      <c r="G120" s="43">
        <v>2</v>
      </c>
      <c r="H120" s="44"/>
      <c r="I120" s="31"/>
      <c r="J120" s="40"/>
      <c r="K120" s="30">
        <v>3</v>
      </c>
      <c r="L120" s="56" t="s">
        <v>503</v>
      </c>
      <c r="M120" s="43"/>
      <c r="N120" s="60"/>
      <c r="O120" s="63"/>
      <c r="P120" s="10" t="s">
        <v>185</v>
      </c>
      <c r="Q120" s="125"/>
    </row>
    <row r="121" spans="1:17" ht="12.75" customHeight="1">
      <c r="A121" s="9" t="s">
        <v>186</v>
      </c>
      <c r="B121" s="22" t="s">
        <v>187</v>
      </c>
      <c r="C121" s="170" t="s">
        <v>0</v>
      </c>
      <c r="D121" s="171"/>
      <c r="E121" s="171"/>
      <c r="F121" s="172"/>
      <c r="G121" s="43">
        <v>2</v>
      </c>
      <c r="H121" s="44"/>
      <c r="I121" s="31"/>
      <c r="J121" s="40"/>
      <c r="K121" s="30">
        <v>3</v>
      </c>
      <c r="L121" s="56" t="s">
        <v>503</v>
      </c>
      <c r="M121" s="43"/>
      <c r="N121" s="72"/>
      <c r="O121" s="71"/>
      <c r="P121" s="10" t="s">
        <v>525</v>
      </c>
      <c r="Q121" s="125"/>
    </row>
    <row r="122" spans="1:17" ht="12.75" customHeight="1">
      <c r="A122" s="9" t="s">
        <v>188</v>
      </c>
      <c r="B122" s="22" t="s">
        <v>189</v>
      </c>
      <c r="C122" s="170" t="s">
        <v>0</v>
      </c>
      <c r="D122" s="171"/>
      <c r="E122" s="171"/>
      <c r="F122" s="172"/>
      <c r="G122" s="43">
        <v>2</v>
      </c>
      <c r="H122" s="44"/>
      <c r="I122" s="31"/>
      <c r="J122" s="40"/>
      <c r="K122" s="30">
        <v>3</v>
      </c>
      <c r="L122" s="56" t="s">
        <v>503</v>
      </c>
      <c r="M122" s="43"/>
      <c r="N122" s="60"/>
      <c r="O122" s="63"/>
      <c r="P122" s="10" t="s">
        <v>190</v>
      </c>
      <c r="Q122" s="125"/>
    </row>
    <row r="123" spans="1:17" ht="12.75" customHeight="1">
      <c r="A123" s="9" t="s">
        <v>191</v>
      </c>
      <c r="B123" s="22" t="s">
        <v>192</v>
      </c>
      <c r="C123" s="170" t="s">
        <v>0</v>
      </c>
      <c r="D123" s="171"/>
      <c r="E123" s="171"/>
      <c r="F123" s="172"/>
      <c r="G123" s="45">
        <v>2</v>
      </c>
      <c r="H123" s="46"/>
      <c r="I123" s="31"/>
      <c r="J123" s="40"/>
      <c r="K123" s="30">
        <v>3</v>
      </c>
      <c r="L123" s="56" t="s">
        <v>503</v>
      </c>
      <c r="M123" s="45"/>
      <c r="N123" s="60"/>
      <c r="O123" s="63"/>
      <c r="P123" s="10" t="s">
        <v>185</v>
      </c>
      <c r="Q123" s="125"/>
    </row>
    <row r="124" spans="1:17" ht="12.75" customHeight="1">
      <c r="A124" s="187" t="s">
        <v>505</v>
      </c>
      <c r="B124" s="188"/>
      <c r="C124" s="189">
        <f>SUMIF(C117:C123,"=kv",$G117:$G123)+SUMIF(C117:C123,"=kv",$H117:$H123)+SUMIF(C117:C123,"=kv",$I117:$I123)</f>
        <v>14</v>
      </c>
      <c r="D124" s="190">
        <f>SUMIF(D112:D123,"=x",$G112:$G123)+SUMIF(D112:D123,"=x",$H112:$H123)+SUMIF(D112:D123,"=x",$I112:$I123)</f>
        <v>0</v>
      </c>
      <c r="E124" s="190">
        <f>SUMIF(E112:E123,"=x",$G112:$G123)+SUMIF(E112:E123,"=x",$H112:$H123)+SUMIF(E112:E123,"=x",$I112:$I123)</f>
        <v>0</v>
      </c>
      <c r="F124" s="191">
        <f>SUMIF(F112:F123,"=x",$G112:$G123)+SUMIF(F112:F123,"=x",$H112:$H123)+SUMIF(F112:F123,"=x",$I112:$I123)</f>
        <v>0</v>
      </c>
      <c r="G124" s="192">
        <f>SUM(C124:F124)</f>
        <v>14</v>
      </c>
      <c r="H124" s="192"/>
      <c r="I124" s="192"/>
      <c r="J124" s="192"/>
      <c r="K124" s="192"/>
      <c r="L124" s="192"/>
      <c r="M124" s="32"/>
      <c r="N124" s="65"/>
      <c r="O124" s="65"/>
      <c r="P124" s="66"/>
      <c r="Q124" s="118"/>
    </row>
    <row r="125" spans="1:17" ht="12" customHeight="1">
      <c r="A125" s="197" t="s">
        <v>506</v>
      </c>
      <c r="B125" s="198"/>
      <c r="C125" s="199">
        <f>SUMIF(C117:C123,"=kv",$K117:$K123)</f>
        <v>21</v>
      </c>
      <c r="D125" s="200">
        <f>SUMIF(D112:D123,"=x",$K112:$K123)</f>
        <v>0</v>
      </c>
      <c r="E125" s="200">
        <f>SUMIF(E112:E123,"=x",$K112:$K123)</f>
        <v>0</v>
      </c>
      <c r="F125" s="201">
        <f>SUMIF(F112:F123,"=x",$K112:$K123)</f>
        <v>0</v>
      </c>
      <c r="G125" s="202">
        <f>SUM(C125:F125)</f>
        <v>21</v>
      </c>
      <c r="H125" s="202"/>
      <c r="I125" s="202"/>
      <c r="J125" s="202"/>
      <c r="K125" s="202"/>
      <c r="L125" s="202"/>
      <c r="M125" s="34"/>
      <c r="N125" s="65"/>
      <c r="O125" s="65"/>
      <c r="P125" s="66"/>
      <c r="Q125" s="118"/>
    </row>
    <row r="126" spans="1:17" ht="12.75" customHeight="1">
      <c r="A126" s="216" t="s">
        <v>507</v>
      </c>
      <c r="B126" s="217"/>
      <c r="C126" s="218">
        <f t="array" ref="C126">SUMPRODUCT(--(C117:C123="kv"),--($L117:$L123="K(5)"))</f>
        <v>6</v>
      </c>
      <c r="D126" s="219">
        <f>SUMPRODUCT(--(D112:D123="x"),--($L112:$L123="K"))</f>
        <v>0</v>
      </c>
      <c r="E126" s="219">
        <f>SUMPRODUCT(--(E112:E123="x"),--($L112:$L123="K"))</f>
        <v>0</v>
      </c>
      <c r="F126" s="220">
        <f>SUMPRODUCT(--(F112:F123="x"),--($L112:$L123="K"))</f>
        <v>0</v>
      </c>
      <c r="G126" s="221">
        <f>SUM(C126:F126)</f>
        <v>6</v>
      </c>
      <c r="H126" s="221"/>
      <c r="I126" s="221"/>
      <c r="J126" s="221"/>
      <c r="K126" s="221"/>
      <c r="L126" s="221"/>
      <c r="M126" s="36"/>
      <c r="N126" s="65"/>
      <c r="O126" s="65"/>
      <c r="P126" s="66"/>
      <c r="Q126" s="118"/>
    </row>
    <row r="127" spans="1:17" ht="12.75" customHeight="1">
      <c r="A127" s="228" t="s">
        <v>513</v>
      </c>
      <c r="B127" s="229"/>
      <c r="C127" s="230"/>
      <c r="D127" s="226"/>
      <c r="E127" s="226"/>
      <c r="F127" s="227"/>
      <c r="G127" s="231"/>
      <c r="H127" s="231"/>
      <c r="I127" s="231"/>
      <c r="J127" s="231"/>
      <c r="K127" s="231"/>
      <c r="L127" s="231"/>
      <c r="M127" s="69"/>
      <c r="N127" s="226"/>
      <c r="O127" s="226"/>
      <c r="P127" s="227"/>
      <c r="Q127" s="119"/>
    </row>
    <row r="128" spans="1:17" ht="12.75" customHeight="1">
      <c r="A128" s="9" t="s">
        <v>193</v>
      </c>
      <c r="B128" s="22" t="s">
        <v>194</v>
      </c>
      <c r="C128" s="170" t="s">
        <v>0</v>
      </c>
      <c r="D128" s="171"/>
      <c r="E128" s="171"/>
      <c r="F128" s="172"/>
      <c r="G128" s="43">
        <v>2</v>
      </c>
      <c r="H128" s="44"/>
      <c r="I128" s="31"/>
      <c r="J128" s="40"/>
      <c r="K128" s="30">
        <v>3</v>
      </c>
      <c r="L128" s="56" t="s">
        <v>503</v>
      </c>
      <c r="M128" s="43"/>
      <c r="N128" s="70"/>
      <c r="O128" s="63"/>
      <c r="P128" s="10" t="s">
        <v>52</v>
      </c>
      <c r="Q128" s="124"/>
    </row>
    <row r="129" spans="1:17" ht="12.75" customHeight="1">
      <c r="A129" s="9" t="s">
        <v>195</v>
      </c>
      <c r="B129" s="22" t="s">
        <v>196</v>
      </c>
      <c r="C129" s="170" t="s">
        <v>0</v>
      </c>
      <c r="D129" s="171"/>
      <c r="E129" s="171"/>
      <c r="F129" s="172"/>
      <c r="G129" s="43">
        <v>2</v>
      </c>
      <c r="H129" s="44"/>
      <c r="I129" s="31"/>
      <c r="J129" s="40"/>
      <c r="K129" s="30">
        <v>3</v>
      </c>
      <c r="L129" s="56" t="s">
        <v>503</v>
      </c>
      <c r="M129" s="59" t="s">
        <v>6</v>
      </c>
      <c r="N129" s="61" t="s">
        <v>197</v>
      </c>
      <c r="O129" s="63" t="s">
        <v>198</v>
      </c>
      <c r="P129" s="10" t="s">
        <v>44</v>
      </c>
      <c r="Q129" s="124"/>
    </row>
    <row r="130" spans="1:17" ht="12.75" customHeight="1">
      <c r="A130" s="9" t="s">
        <v>197</v>
      </c>
      <c r="B130" s="22" t="s">
        <v>198</v>
      </c>
      <c r="C130" s="170" t="s">
        <v>0</v>
      </c>
      <c r="D130" s="171"/>
      <c r="E130" s="171"/>
      <c r="F130" s="172"/>
      <c r="G130" s="43"/>
      <c r="H130" s="44">
        <v>1</v>
      </c>
      <c r="I130" s="31"/>
      <c r="J130" s="40"/>
      <c r="K130" s="43">
        <v>2</v>
      </c>
      <c r="L130" s="56" t="s">
        <v>504</v>
      </c>
      <c r="M130" s="43"/>
      <c r="N130" s="76"/>
      <c r="O130" s="63"/>
      <c r="P130" s="10" t="s">
        <v>44</v>
      </c>
      <c r="Q130" s="124"/>
    </row>
    <row r="131" spans="1:17" ht="12.75" customHeight="1">
      <c r="A131" s="9" t="s">
        <v>199</v>
      </c>
      <c r="B131" s="22" t="s">
        <v>200</v>
      </c>
      <c r="C131" s="170" t="s">
        <v>0</v>
      </c>
      <c r="D131" s="171"/>
      <c r="E131" s="171"/>
      <c r="F131" s="172"/>
      <c r="G131" s="43">
        <v>2</v>
      </c>
      <c r="H131" s="44"/>
      <c r="I131" s="31"/>
      <c r="J131" s="40"/>
      <c r="K131" s="30">
        <v>3</v>
      </c>
      <c r="L131" s="56" t="s">
        <v>503</v>
      </c>
      <c r="M131" s="59" t="s">
        <v>6</v>
      </c>
      <c r="N131" s="61" t="s">
        <v>201</v>
      </c>
      <c r="O131" s="63" t="s">
        <v>202</v>
      </c>
      <c r="P131" s="10" t="s">
        <v>31</v>
      </c>
      <c r="Q131" s="124"/>
    </row>
    <row r="132" spans="1:17" ht="12.75" customHeight="1">
      <c r="A132" s="9" t="s">
        <v>201</v>
      </c>
      <c r="B132" s="22" t="s">
        <v>202</v>
      </c>
      <c r="C132" s="170" t="s">
        <v>0</v>
      </c>
      <c r="D132" s="171"/>
      <c r="E132" s="171"/>
      <c r="F132" s="172"/>
      <c r="G132" s="43"/>
      <c r="H132" s="44">
        <v>2</v>
      </c>
      <c r="I132" s="31"/>
      <c r="J132" s="40"/>
      <c r="K132" s="30">
        <v>3</v>
      </c>
      <c r="L132" s="56" t="s">
        <v>504</v>
      </c>
      <c r="M132" s="43"/>
      <c r="N132" s="76"/>
      <c r="O132" s="62"/>
      <c r="P132" s="10" t="s">
        <v>31</v>
      </c>
      <c r="Q132" s="124"/>
    </row>
    <row r="133" spans="1:17" ht="12.75" customHeight="1">
      <c r="A133" s="9" t="s">
        <v>203</v>
      </c>
      <c r="B133" s="22" t="s">
        <v>204</v>
      </c>
      <c r="C133" s="170" t="s">
        <v>0</v>
      </c>
      <c r="D133" s="171"/>
      <c r="E133" s="171"/>
      <c r="F133" s="172"/>
      <c r="G133" s="43">
        <v>2</v>
      </c>
      <c r="H133" s="44"/>
      <c r="I133" s="31"/>
      <c r="J133" s="40"/>
      <c r="K133" s="30">
        <v>3</v>
      </c>
      <c r="L133" s="56" t="s">
        <v>503</v>
      </c>
      <c r="M133" s="43" t="s">
        <v>518</v>
      </c>
      <c r="N133" s="72" t="s">
        <v>199</v>
      </c>
      <c r="O133" s="71" t="s">
        <v>200</v>
      </c>
      <c r="P133" s="10" t="s">
        <v>31</v>
      </c>
      <c r="Q133" s="124"/>
    </row>
    <row r="134" spans="1:17" ht="12.75" customHeight="1">
      <c r="A134" s="9" t="s">
        <v>205</v>
      </c>
      <c r="B134" s="22" t="s">
        <v>206</v>
      </c>
      <c r="C134" s="170" t="s">
        <v>0</v>
      </c>
      <c r="D134" s="171"/>
      <c r="E134" s="171"/>
      <c r="F134" s="172"/>
      <c r="G134" s="43">
        <v>2</v>
      </c>
      <c r="H134" s="44"/>
      <c r="I134" s="31"/>
      <c r="J134" s="40"/>
      <c r="K134" s="30">
        <v>3</v>
      </c>
      <c r="L134" s="56" t="s">
        <v>503</v>
      </c>
      <c r="M134" s="43"/>
      <c r="N134" s="76"/>
      <c r="O134" s="63"/>
      <c r="P134" s="10" t="s">
        <v>207</v>
      </c>
      <c r="Q134" s="124"/>
    </row>
    <row r="135" spans="1:17" ht="12.75" customHeight="1">
      <c r="A135" s="9" t="s">
        <v>208</v>
      </c>
      <c r="B135" s="22" t="s">
        <v>209</v>
      </c>
      <c r="C135" s="170" t="s">
        <v>0</v>
      </c>
      <c r="D135" s="171"/>
      <c r="E135" s="171"/>
      <c r="F135" s="172"/>
      <c r="G135" s="43">
        <v>2</v>
      </c>
      <c r="H135" s="44"/>
      <c r="I135" s="31"/>
      <c r="J135" s="40"/>
      <c r="K135" s="30">
        <v>3</v>
      </c>
      <c r="L135" s="56" t="s">
        <v>503</v>
      </c>
      <c r="M135" s="43"/>
      <c r="N135" s="76"/>
      <c r="O135" s="62"/>
      <c r="P135" s="10" t="s">
        <v>207</v>
      </c>
      <c r="Q135" s="124"/>
    </row>
    <row r="136" spans="1:17" ht="12.75" customHeight="1">
      <c r="A136" s="9" t="s">
        <v>210</v>
      </c>
      <c r="B136" s="22" t="s">
        <v>211</v>
      </c>
      <c r="C136" s="170" t="s">
        <v>0</v>
      </c>
      <c r="D136" s="171"/>
      <c r="E136" s="171"/>
      <c r="F136" s="172"/>
      <c r="G136" s="43">
        <v>2</v>
      </c>
      <c r="H136" s="44"/>
      <c r="I136" s="31"/>
      <c r="J136" s="40"/>
      <c r="K136" s="30">
        <v>3</v>
      </c>
      <c r="L136" s="56" t="s">
        <v>503</v>
      </c>
      <c r="M136" s="59" t="s">
        <v>6</v>
      </c>
      <c r="N136" s="61" t="s">
        <v>212</v>
      </c>
      <c r="O136" s="63" t="s">
        <v>214</v>
      </c>
      <c r="P136" s="10" t="s">
        <v>213</v>
      </c>
      <c r="Q136" s="124"/>
    </row>
    <row r="137" spans="1:17" ht="12.75" customHeight="1">
      <c r="A137" s="9" t="s">
        <v>212</v>
      </c>
      <c r="B137" s="22" t="s">
        <v>214</v>
      </c>
      <c r="C137" s="170" t="s">
        <v>0</v>
      </c>
      <c r="D137" s="171"/>
      <c r="E137" s="171"/>
      <c r="F137" s="172"/>
      <c r="G137" s="43"/>
      <c r="H137" s="44">
        <v>2</v>
      </c>
      <c r="I137" s="31"/>
      <c r="J137" s="40"/>
      <c r="K137" s="30">
        <v>3</v>
      </c>
      <c r="L137" s="56" t="s">
        <v>504</v>
      </c>
      <c r="M137" s="43"/>
      <c r="N137" s="76"/>
      <c r="O137" s="62"/>
      <c r="P137" s="10" t="s">
        <v>213</v>
      </c>
      <c r="Q137" s="124"/>
    </row>
    <row r="138" spans="1:17" ht="12.75" customHeight="1">
      <c r="A138" s="9" t="s">
        <v>215</v>
      </c>
      <c r="B138" s="22" t="s">
        <v>216</v>
      </c>
      <c r="C138" s="170" t="s">
        <v>0</v>
      </c>
      <c r="D138" s="171"/>
      <c r="E138" s="171"/>
      <c r="F138" s="172"/>
      <c r="G138" s="43">
        <v>2</v>
      </c>
      <c r="H138" s="44"/>
      <c r="I138" s="31"/>
      <c r="J138" s="40"/>
      <c r="K138" s="30">
        <v>3</v>
      </c>
      <c r="L138" s="56" t="s">
        <v>503</v>
      </c>
      <c r="M138" s="43" t="s">
        <v>518</v>
      </c>
      <c r="N138" s="72" t="s">
        <v>210</v>
      </c>
      <c r="O138" s="71" t="s">
        <v>211</v>
      </c>
      <c r="P138" s="10" t="s">
        <v>213</v>
      </c>
      <c r="Q138" s="124"/>
    </row>
    <row r="139" spans="1:17" ht="12.75" customHeight="1">
      <c r="A139" s="9" t="s">
        <v>217</v>
      </c>
      <c r="B139" s="22" t="s">
        <v>218</v>
      </c>
      <c r="C139" s="170" t="s">
        <v>0</v>
      </c>
      <c r="D139" s="171"/>
      <c r="E139" s="171"/>
      <c r="F139" s="172"/>
      <c r="G139" s="43">
        <v>2</v>
      </c>
      <c r="H139" s="44"/>
      <c r="I139" s="31"/>
      <c r="J139" s="40"/>
      <c r="K139" s="30">
        <v>3</v>
      </c>
      <c r="L139" s="56" t="s">
        <v>503</v>
      </c>
      <c r="M139" s="43"/>
      <c r="N139" s="76"/>
      <c r="O139" s="62"/>
      <c r="P139" s="10" t="s">
        <v>207</v>
      </c>
      <c r="Q139" s="124"/>
    </row>
    <row r="140" spans="1:17" ht="12.75" customHeight="1">
      <c r="A140" s="9" t="s">
        <v>219</v>
      </c>
      <c r="B140" s="22" t="s">
        <v>220</v>
      </c>
      <c r="C140" s="170" t="s">
        <v>0</v>
      </c>
      <c r="D140" s="171"/>
      <c r="E140" s="171"/>
      <c r="F140" s="172"/>
      <c r="G140" s="43">
        <v>2</v>
      </c>
      <c r="H140" s="44"/>
      <c r="I140" s="31"/>
      <c r="J140" s="40"/>
      <c r="K140" s="30">
        <v>3</v>
      </c>
      <c r="L140" s="56" t="s">
        <v>503</v>
      </c>
      <c r="M140" s="43"/>
      <c r="N140" s="76"/>
      <c r="O140" s="63"/>
      <c r="P140" s="10" t="s">
        <v>221</v>
      </c>
      <c r="Q140" s="124"/>
    </row>
    <row r="141" spans="1:17" ht="12.75" customHeight="1">
      <c r="A141" s="9" t="s">
        <v>222</v>
      </c>
      <c r="B141" s="22" t="s">
        <v>223</v>
      </c>
      <c r="C141" s="170" t="s">
        <v>0</v>
      </c>
      <c r="D141" s="171"/>
      <c r="E141" s="171"/>
      <c r="F141" s="172"/>
      <c r="G141" s="43">
        <v>3</v>
      </c>
      <c r="H141" s="44"/>
      <c r="I141" s="31"/>
      <c r="J141" s="40"/>
      <c r="K141" s="30">
        <v>4</v>
      </c>
      <c r="L141" s="56" t="s">
        <v>503</v>
      </c>
      <c r="M141" s="59" t="s">
        <v>6</v>
      </c>
      <c r="N141" s="61" t="s">
        <v>224</v>
      </c>
      <c r="O141" s="63" t="s">
        <v>226</v>
      </c>
      <c r="P141" s="10" t="s">
        <v>225</v>
      </c>
      <c r="Q141" s="124"/>
    </row>
    <row r="142" spans="1:17" ht="12.75" customHeight="1">
      <c r="A142" s="9" t="s">
        <v>224</v>
      </c>
      <c r="B142" s="22" t="s">
        <v>226</v>
      </c>
      <c r="C142" s="170" t="s">
        <v>0</v>
      </c>
      <c r="D142" s="171"/>
      <c r="E142" s="171"/>
      <c r="F142" s="172"/>
      <c r="G142" s="43"/>
      <c r="H142" s="44">
        <v>2</v>
      </c>
      <c r="I142" s="31"/>
      <c r="J142" s="40"/>
      <c r="K142" s="30">
        <v>3</v>
      </c>
      <c r="L142" s="56" t="s">
        <v>504</v>
      </c>
      <c r="M142" s="43" t="s">
        <v>518</v>
      </c>
      <c r="N142" s="72" t="s">
        <v>102</v>
      </c>
      <c r="O142" s="71" t="s">
        <v>103</v>
      </c>
      <c r="P142" s="10" t="s">
        <v>225</v>
      </c>
      <c r="Q142" s="124"/>
    </row>
    <row r="143" spans="1:17" ht="12.75" customHeight="1">
      <c r="A143" s="9" t="s">
        <v>227</v>
      </c>
      <c r="B143" s="22" t="s">
        <v>228</v>
      </c>
      <c r="C143" s="170" t="s">
        <v>0</v>
      </c>
      <c r="D143" s="171"/>
      <c r="E143" s="171"/>
      <c r="F143" s="172"/>
      <c r="G143" s="43">
        <v>2</v>
      </c>
      <c r="H143" s="44"/>
      <c r="I143" s="31"/>
      <c r="J143" s="40"/>
      <c r="K143" s="30">
        <v>3</v>
      </c>
      <c r="L143" s="56" t="s">
        <v>503</v>
      </c>
      <c r="M143" s="59" t="s">
        <v>6</v>
      </c>
      <c r="N143" s="61" t="s">
        <v>229</v>
      </c>
      <c r="O143" s="63" t="s">
        <v>231</v>
      </c>
      <c r="P143" s="10" t="s">
        <v>230</v>
      </c>
      <c r="Q143" s="124"/>
    </row>
    <row r="144" spans="1:17" ht="12.75" customHeight="1">
      <c r="A144" s="9" t="s">
        <v>229</v>
      </c>
      <c r="B144" s="22" t="s">
        <v>231</v>
      </c>
      <c r="C144" s="170" t="s">
        <v>0</v>
      </c>
      <c r="D144" s="171"/>
      <c r="E144" s="171"/>
      <c r="F144" s="172"/>
      <c r="G144" s="43"/>
      <c r="H144" s="44">
        <v>1</v>
      </c>
      <c r="I144" s="31"/>
      <c r="J144" s="40"/>
      <c r="K144" s="30">
        <v>2</v>
      </c>
      <c r="L144" s="56" t="s">
        <v>504</v>
      </c>
      <c r="M144" s="43"/>
      <c r="N144" s="72"/>
      <c r="O144" s="71"/>
      <c r="P144" s="10" t="s">
        <v>230</v>
      </c>
      <c r="Q144" s="124"/>
    </row>
    <row r="145" spans="1:17" ht="12.75" customHeight="1">
      <c r="A145" s="9" t="s">
        <v>232</v>
      </c>
      <c r="B145" s="22" t="s">
        <v>233</v>
      </c>
      <c r="C145" s="170" t="s">
        <v>0</v>
      </c>
      <c r="D145" s="171"/>
      <c r="E145" s="171"/>
      <c r="F145" s="172"/>
      <c r="G145" s="43">
        <v>2</v>
      </c>
      <c r="H145" s="44"/>
      <c r="I145" s="31"/>
      <c r="J145" s="40"/>
      <c r="K145" s="30">
        <v>3</v>
      </c>
      <c r="L145" s="56" t="s">
        <v>503</v>
      </c>
      <c r="M145" s="59" t="s">
        <v>6</v>
      </c>
      <c r="N145" s="61" t="s">
        <v>234</v>
      </c>
      <c r="O145" s="63" t="s">
        <v>235</v>
      </c>
      <c r="P145" s="10" t="s">
        <v>230</v>
      </c>
      <c r="Q145" s="124"/>
    </row>
    <row r="146" spans="1:17" ht="12.75" customHeight="1">
      <c r="A146" s="9" t="s">
        <v>234</v>
      </c>
      <c r="B146" s="22" t="s">
        <v>235</v>
      </c>
      <c r="C146" s="170" t="s">
        <v>0</v>
      </c>
      <c r="D146" s="171"/>
      <c r="E146" s="171"/>
      <c r="F146" s="172"/>
      <c r="G146" s="43"/>
      <c r="H146" s="44">
        <v>1</v>
      </c>
      <c r="I146" s="31"/>
      <c r="J146" s="40"/>
      <c r="K146" s="43">
        <v>2</v>
      </c>
      <c r="L146" s="56" t="s">
        <v>504</v>
      </c>
      <c r="M146" s="43" t="s">
        <v>518</v>
      </c>
      <c r="N146" s="72" t="s">
        <v>227</v>
      </c>
      <c r="O146" s="71" t="s">
        <v>228</v>
      </c>
      <c r="P146" s="10" t="s">
        <v>230</v>
      </c>
      <c r="Q146" s="124"/>
    </row>
    <row r="147" spans="1:17" ht="12.75" customHeight="1">
      <c r="A147" s="9" t="s">
        <v>236</v>
      </c>
      <c r="B147" s="22" t="s">
        <v>237</v>
      </c>
      <c r="C147" s="170" t="s">
        <v>0</v>
      </c>
      <c r="D147" s="171"/>
      <c r="E147" s="171"/>
      <c r="F147" s="172"/>
      <c r="G147" s="43">
        <v>2</v>
      </c>
      <c r="H147" s="44"/>
      <c r="I147" s="31"/>
      <c r="J147" s="40"/>
      <c r="K147" s="30">
        <v>3</v>
      </c>
      <c r="L147" s="56" t="s">
        <v>503</v>
      </c>
      <c r="M147" s="43"/>
      <c r="N147" s="76"/>
      <c r="O147" s="62"/>
      <c r="P147" s="10" t="s">
        <v>221</v>
      </c>
      <c r="Q147" s="124"/>
    </row>
    <row r="148" spans="1:17" ht="12.75" customHeight="1">
      <c r="A148" s="9" t="s">
        <v>238</v>
      </c>
      <c r="B148" s="22" t="s">
        <v>239</v>
      </c>
      <c r="C148" s="170" t="s">
        <v>0</v>
      </c>
      <c r="D148" s="171"/>
      <c r="E148" s="171"/>
      <c r="F148" s="172"/>
      <c r="G148" s="43">
        <v>3</v>
      </c>
      <c r="H148" s="44"/>
      <c r="I148" s="31"/>
      <c r="J148" s="40"/>
      <c r="K148" s="30">
        <v>4</v>
      </c>
      <c r="L148" s="56" t="s">
        <v>503</v>
      </c>
      <c r="M148" s="59" t="s">
        <v>6</v>
      </c>
      <c r="N148" s="61" t="s">
        <v>240</v>
      </c>
      <c r="O148" s="63" t="s">
        <v>241</v>
      </c>
      <c r="P148" s="10" t="s">
        <v>52</v>
      </c>
      <c r="Q148" s="124"/>
    </row>
    <row r="149" spans="1:17" ht="12.75" customHeight="1">
      <c r="A149" s="9" t="s">
        <v>240</v>
      </c>
      <c r="B149" s="22" t="s">
        <v>241</v>
      </c>
      <c r="C149" s="170" t="s">
        <v>0</v>
      </c>
      <c r="D149" s="171"/>
      <c r="E149" s="171"/>
      <c r="F149" s="172"/>
      <c r="G149" s="43"/>
      <c r="H149" s="44">
        <v>2</v>
      </c>
      <c r="I149" s="31"/>
      <c r="J149" s="40"/>
      <c r="K149" s="30">
        <v>3</v>
      </c>
      <c r="L149" s="56" t="s">
        <v>504</v>
      </c>
      <c r="M149" s="43"/>
      <c r="N149" s="76"/>
      <c r="O149" s="62"/>
      <c r="P149" s="10" t="s">
        <v>52</v>
      </c>
      <c r="Q149" s="124"/>
    </row>
    <row r="150" spans="1:17" ht="12.75" customHeight="1">
      <c r="A150" s="9" t="s">
        <v>242</v>
      </c>
      <c r="B150" s="22" t="s">
        <v>243</v>
      </c>
      <c r="C150" s="170" t="s">
        <v>0</v>
      </c>
      <c r="D150" s="171"/>
      <c r="E150" s="171"/>
      <c r="F150" s="172"/>
      <c r="G150" s="43">
        <v>3</v>
      </c>
      <c r="H150" s="44"/>
      <c r="I150" s="31"/>
      <c r="J150" s="40"/>
      <c r="K150" s="30">
        <v>4</v>
      </c>
      <c r="L150" s="56" t="s">
        <v>503</v>
      </c>
      <c r="M150" s="59" t="s">
        <v>6</v>
      </c>
      <c r="N150" s="61" t="s">
        <v>244</v>
      </c>
      <c r="O150" s="63" t="s">
        <v>246</v>
      </c>
      <c r="P150" s="10" t="s">
        <v>245</v>
      </c>
      <c r="Q150" s="124"/>
    </row>
    <row r="151" spans="1:17" ht="12.75" customHeight="1">
      <c r="A151" s="9" t="s">
        <v>244</v>
      </c>
      <c r="B151" s="22" t="s">
        <v>246</v>
      </c>
      <c r="C151" s="170" t="s">
        <v>0</v>
      </c>
      <c r="D151" s="171"/>
      <c r="E151" s="171"/>
      <c r="F151" s="172"/>
      <c r="G151" s="43"/>
      <c r="H151" s="44">
        <v>2</v>
      </c>
      <c r="I151" s="31"/>
      <c r="J151" s="40"/>
      <c r="K151" s="30">
        <v>3</v>
      </c>
      <c r="L151" s="56" t="s">
        <v>504</v>
      </c>
      <c r="M151" s="43"/>
      <c r="N151" s="76"/>
      <c r="O151" s="62"/>
      <c r="P151" s="10" t="s">
        <v>245</v>
      </c>
      <c r="Q151" s="124"/>
    </row>
    <row r="152" spans="1:17" ht="12.75" customHeight="1">
      <c r="A152" s="9" t="s">
        <v>247</v>
      </c>
      <c r="B152" s="22" t="s">
        <v>248</v>
      </c>
      <c r="C152" s="170" t="s">
        <v>0</v>
      </c>
      <c r="D152" s="171"/>
      <c r="E152" s="171"/>
      <c r="F152" s="172"/>
      <c r="G152" s="43">
        <v>2</v>
      </c>
      <c r="H152" s="44"/>
      <c r="I152" s="31"/>
      <c r="J152" s="40"/>
      <c r="K152" s="30">
        <v>3</v>
      </c>
      <c r="L152" s="56" t="s">
        <v>503</v>
      </c>
      <c r="M152" s="59" t="s">
        <v>6</v>
      </c>
      <c r="N152" s="61" t="s">
        <v>249</v>
      </c>
      <c r="O152" s="63" t="s">
        <v>251</v>
      </c>
      <c r="P152" s="10" t="s">
        <v>250</v>
      </c>
      <c r="Q152" s="124"/>
    </row>
    <row r="153" spans="1:17" ht="12.75" customHeight="1">
      <c r="A153" s="9" t="s">
        <v>249</v>
      </c>
      <c r="B153" s="22" t="s">
        <v>251</v>
      </c>
      <c r="C153" s="170" t="s">
        <v>0</v>
      </c>
      <c r="D153" s="171"/>
      <c r="E153" s="171"/>
      <c r="F153" s="172"/>
      <c r="G153" s="43"/>
      <c r="H153" s="44">
        <v>2</v>
      </c>
      <c r="I153" s="31"/>
      <c r="J153" s="40"/>
      <c r="K153" s="30">
        <v>3</v>
      </c>
      <c r="L153" s="56" t="s">
        <v>504</v>
      </c>
      <c r="M153" s="43"/>
      <c r="N153" s="76"/>
      <c r="O153" s="62"/>
      <c r="P153" s="10" t="s">
        <v>250</v>
      </c>
      <c r="Q153" s="124"/>
    </row>
    <row r="154" spans="1:17" ht="12.75" customHeight="1">
      <c r="A154" s="9" t="s">
        <v>252</v>
      </c>
      <c r="B154" s="22" t="s">
        <v>253</v>
      </c>
      <c r="C154" s="170" t="s">
        <v>0</v>
      </c>
      <c r="D154" s="171"/>
      <c r="E154" s="171"/>
      <c r="F154" s="172"/>
      <c r="G154" s="43">
        <v>2</v>
      </c>
      <c r="H154" s="44"/>
      <c r="I154" s="31"/>
      <c r="J154" s="40"/>
      <c r="K154" s="30">
        <v>3</v>
      </c>
      <c r="L154" s="56" t="s">
        <v>503</v>
      </c>
      <c r="M154" s="43"/>
      <c r="N154" s="76"/>
      <c r="O154" s="62"/>
      <c r="P154" s="10" t="s">
        <v>254</v>
      </c>
      <c r="Q154" s="124"/>
    </row>
    <row r="155" spans="1:17" ht="12.75" customHeight="1">
      <c r="A155" s="9" t="s">
        <v>255</v>
      </c>
      <c r="B155" s="22" t="s">
        <v>256</v>
      </c>
      <c r="C155" s="170" t="s">
        <v>0</v>
      </c>
      <c r="D155" s="171"/>
      <c r="E155" s="171"/>
      <c r="F155" s="172"/>
      <c r="G155" s="43">
        <v>2</v>
      </c>
      <c r="H155" s="44"/>
      <c r="I155" s="31"/>
      <c r="J155" s="40"/>
      <c r="K155" s="30">
        <v>3</v>
      </c>
      <c r="L155" s="56" t="s">
        <v>503</v>
      </c>
      <c r="M155" s="59" t="s">
        <v>6</v>
      </c>
      <c r="N155" s="61" t="s">
        <v>257</v>
      </c>
      <c r="O155" s="63" t="s">
        <v>258</v>
      </c>
      <c r="P155" s="10" t="s">
        <v>213</v>
      </c>
      <c r="Q155" s="124"/>
    </row>
    <row r="156" spans="1:17" ht="12.75" customHeight="1">
      <c r="A156" s="9" t="s">
        <v>257</v>
      </c>
      <c r="B156" s="22" t="s">
        <v>258</v>
      </c>
      <c r="C156" s="170" t="s">
        <v>0</v>
      </c>
      <c r="D156" s="171"/>
      <c r="E156" s="171"/>
      <c r="F156" s="172"/>
      <c r="G156" s="43"/>
      <c r="H156" s="44">
        <v>2</v>
      </c>
      <c r="I156" s="31"/>
      <c r="J156" s="40"/>
      <c r="K156" s="30">
        <v>3</v>
      </c>
      <c r="L156" s="56" t="s">
        <v>504</v>
      </c>
      <c r="M156" s="43"/>
      <c r="N156" s="76"/>
      <c r="O156" s="62"/>
      <c r="P156" s="10" t="s">
        <v>213</v>
      </c>
      <c r="Q156" s="124"/>
    </row>
    <row r="157" spans="1:17" ht="12.75" customHeight="1">
      <c r="A157" s="9" t="s">
        <v>259</v>
      </c>
      <c r="B157" s="22" t="s">
        <v>260</v>
      </c>
      <c r="C157" s="170" t="s">
        <v>0</v>
      </c>
      <c r="D157" s="171"/>
      <c r="E157" s="171"/>
      <c r="F157" s="172"/>
      <c r="G157" s="43">
        <v>2</v>
      </c>
      <c r="H157" s="44"/>
      <c r="I157" s="31"/>
      <c r="J157" s="40"/>
      <c r="K157" s="30">
        <v>3</v>
      </c>
      <c r="L157" s="56" t="s">
        <v>503</v>
      </c>
      <c r="M157" s="43" t="s">
        <v>518</v>
      </c>
      <c r="N157" s="72" t="s">
        <v>247</v>
      </c>
      <c r="O157" s="71" t="s">
        <v>248</v>
      </c>
      <c r="P157" s="10" t="s">
        <v>250</v>
      </c>
      <c r="Q157" s="124"/>
    </row>
    <row r="158" spans="1:17" ht="12.75" customHeight="1">
      <c r="A158" s="9" t="s">
        <v>261</v>
      </c>
      <c r="B158" s="22" t="s">
        <v>262</v>
      </c>
      <c r="C158" s="170" t="s">
        <v>0</v>
      </c>
      <c r="D158" s="171"/>
      <c r="E158" s="171"/>
      <c r="F158" s="172"/>
      <c r="G158" s="43">
        <v>2</v>
      </c>
      <c r="H158" s="44"/>
      <c r="I158" s="31"/>
      <c r="J158" s="40"/>
      <c r="K158" s="30">
        <v>3</v>
      </c>
      <c r="L158" s="56" t="s">
        <v>503</v>
      </c>
      <c r="M158" s="59" t="s">
        <v>6</v>
      </c>
      <c r="N158" s="61" t="s">
        <v>263</v>
      </c>
      <c r="O158" s="63" t="s">
        <v>265</v>
      </c>
      <c r="P158" s="10" t="s">
        <v>264</v>
      </c>
      <c r="Q158" s="124"/>
    </row>
    <row r="159" spans="1:17" ht="12.75" customHeight="1">
      <c r="A159" s="9" t="s">
        <v>263</v>
      </c>
      <c r="B159" s="22" t="s">
        <v>265</v>
      </c>
      <c r="C159" s="170" t="s">
        <v>0</v>
      </c>
      <c r="D159" s="171"/>
      <c r="E159" s="171"/>
      <c r="F159" s="172"/>
      <c r="G159" s="43"/>
      <c r="H159" s="44">
        <v>2</v>
      </c>
      <c r="I159" s="31"/>
      <c r="J159" s="40"/>
      <c r="K159" s="30">
        <v>3</v>
      </c>
      <c r="L159" s="56" t="s">
        <v>504</v>
      </c>
      <c r="M159" s="43"/>
      <c r="N159" s="76"/>
      <c r="O159" s="63"/>
      <c r="P159" s="10" t="s">
        <v>264</v>
      </c>
      <c r="Q159" s="124"/>
    </row>
    <row r="160" spans="1:17" ht="12.75" customHeight="1">
      <c r="A160" s="9" t="s">
        <v>266</v>
      </c>
      <c r="B160" s="22" t="s">
        <v>267</v>
      </c>
      <c r="C160" s="170" t="s">
        <v>0</v>
      </c>
      <c r="D160" s="171"/>
      <c r="E160" s="171"/>
      <c r="F160" s="172"/>
      <c r="G160" s="43">
        <v>2</v>
      </c>
      <c r="H160" s="44"/>
      <c r="I160" s="31"/>
      <c r="J160" s="40"/>
      <c r="K160" s="30">
        <v>3</v>
      </c>
      <c r="L160" s="56" t="s">
        <v>503</v>
      </c>
      <c r="M160" s="59" t="s">
        <v>6</v>
      </c>
      <c r="N160" s="61" t="s">
        <v>268</v>
      </c>
      <c r="O160" s="63" t="s">
        <v>269</v>
      </c>
      <c r="P160" s="10" t="s">
        <v>264</v>
      </c>
      <c r="Q160" s="124"/>
    </row>
    <row r="161" spans="1:17" ht="12.75" customHeight="1">
      <c r="A161" s="9" t="s">
        <v>268</v>
      </c>
      <c r="B161" s="22" t="s">
        <v>269</v>
      </c>
      <c r="C161" s="170" t="s">
        <v>0</v>
      </c>
      <c r="D161" s="171"/>
      <c r="E161" s="171"/>
      <c r="F161" s="172"/>
      <c r="G161" s="43"/>
      <c r="H161" s="44">
        <v>1</v>
      </c>
      <c r="I161" s="31"/>
      <c r="J161" s="40"/>
      <c r="K161" s="30">
        <v>2</v>
      </c>
      <c r="L161" s="56" t="s">
        <v>504</v>
      </c>
      <c r="M161" s="43" t="s">
        <v>518</v>
      </c>
      <c r="N161" s="72" t="s">
        <v>261</v>
      </c>
      <c r="O161" s="71" t="s">
        <v>262</v>
      </c>
      <c r="P161" s="10" t="s">
        <v>264</v>
      </c>
      <c r="Q161" s="124"/>
    </row>
    <row r="162" spans="1:17" ht="12.75" customHeight="1">
      <c r="A162" s="9" t="s">
        <v>270</v>
      </c>
      <c r="B162" s="22" t="s">
        <v>271</v>
      </c>
      <c r="C162" s="170" t="s">
        <v>0</v>
      </c>
      <c r="D162" s="171"/>
      <c r="E162" s="171"/>
      <c r="F162" s="172"/>
      <c r="G162" s="43">
        <v>2</v>
      </c>
      <c r="H162" s="44"/>
      <c r="I162" s="31"/>
      <c r="J162" s="40"/>
      <c r="K162" s="30">
        <v>3</v>
      </c>
      <c r="L162" s="56" t="s">
        <v>503</v>
      </c>
      <c r="M162" s="59" t="s">
        <v>6</v>
      </c>
      <c r="N162" s="61" t="s">
        <v>272</v>
      </c>
      <c r="O162" s="63" t="s">
        <v>274</v>
      </c>
      <c r="P162" s="12" t="s">
        <v>273</v>
      </c>
      <c r="Q162" s="124"/>
    </row>
    <row r="163" spans="1:17" ht="12.75" customHeight="1">
      <c r="A163" s="9" t="s">
        <v>272</v>
      </c>
      <c r="B163" s="22" t="s">
        <v>274</v>
      </c>
      <c r="C163" s="170" t="s">
        <v>0</v>
      </c>
      <c r="D163" s="171"/>
      <c r="E163" s="171"/>
      <c r="F163" s="172"/>
      <c r="G163" s="43"/>
      <c r="H163" s="44">
        <v>2</v>
      </c>
      <c r="I163" s="31"/>
      <c r="J163" s="40"/>
      <c r="K163" s="30">
        <v>3</v>
      </c>
      <c r="L163" s="56" t="s">
        <v>504</v>
      </c>
      <c r="M163" s="43"/>
      <c r="N163" s="76"/>
      <c r="O163" s="63"/>
      <c r="P163" s="12" t="s">
        <v>273</v>
      </c>
      <c r="Q163" s="124"/>
    </row>
    <row r="164" spans="1:17" ht="12.75" customHeight="1">
      <c r="A164" s="9" t="s">
        <v>275</v>
      </c>
      <c r="B164" s="22" t="s">
        <v>276</v>
      </c>
      <c r="C164" s="170" t="s">
        <v>0</v>
      </c>
      <c r="D164" s="171"/>
      <c r="E164" s="171"/>
      <c r="F164" s="172"/>
      <c r="G164" s="43">
        <v>2</v>
      </c>
      <c r="H164" s="44"/>
      <c r="I164" s="31"/>
      <c r="J164" s="40"/>
      <c r="K164" s="30">
        <v>3</v>
      </c>
      <c r="L164" s="56" t="s">
        <v>503</v>
      </c>
      <c r="M164" s="43"/>
      <c r="N164" s="76"/>
      <c r="O164" s="62"/>
      <c r="P164" s="10" t="s">
        <v>52</v>
      </c>
      <c r="Q164" s="124"/>
    </row>
    <row r="165" spans="1:17" ht="12.75" customHeight="1">
      <c r="A165" s="9" t="s">
        <v>277</v>
      </c>
      <c r="B165" s="22" t="s">
        <v>278</v>
      </c>
      <c r="C165" s="170" t="s">
        <v>0</v>
      </c>
      <c r="D165" s="171"/>
      <c r="E165" s="171"/>
      <c r="F165" s="172"/>
      <c r="G165" s="43">
        <v>2</v>
      </c>
      <c r="H165" s="44"/>
      <c r="I165" s="31"/>
      <c r="J165" s="40"/>
      <c r="K165" s="30">
        <v>3</v>
      </c>
      <c r="L165" s="56" t="s">
        <v>503</v>
      </c>
      <c r="M165" s="43"/>
      <c r="N165" s="77"/>
      <c r="O165" s="63"/>
      <c r="P165" s="10" t="s">
        <v>14</v>
      </c>
      <c r="Q165" s="124"/>
    </row>
    <row r="166" spans="1:17" ht="12.75" customHeight="1">
      <c r="A166" s="9" t="s">
        <v>279</v>
      </c>
      <c r="B166" s="22" t="s">
        <v>280</v>
      </c>
      <c r="C166" s="170" t="s">
        <v>0</v>
      </c>
      <c r="D166" s="171"/>
      <c r="E166" s="171"/>
      <c r="F166" s="172"/>
      <c r="G166" s="43">
        <v>2</v>
      </c>
      <c r="H166" s="44"/>
      <c r="I166" s="31"/>
      <c r="J166" s="40"/>
      <c r="K166" s="30">
        <v>3</v>
      </c>
      <c r="L166" s="56" t="s">
        <v>503</v>
      </c>
      <c r="M166" s="59" t="s">
        <v>6</v>
      </c>
      <c r="N166" s="61" t="s">
        <v>281</v>
      </c>
      <c r="O166" s="63" t="s">
        <v>282</v>
      </c>
      <c r="P166" s="10" t="s">
        <v>44</v>
      </c>
      <c r="Q166" s="124"/>
    </row>
    <row r="167" spans="1:17" ht="12.75" customHeight="1">
      <c r="A167" s="9" t="s">
        <v>281</v>
      </c>
      <c r="B167" s="22" t="s">
        <v>282</v>
      </c>
      <c r="C167" s="170" t="s">
        <v>0</v>
      </c>
      <c r="D167" s="171"/>
      <c r="E167" s="171"/>
      <c r="F167" s="172"/>
      <c r="G167" s="43"/>
      <c r="H167" s="44">
        <v>2</v>
      </c>
      <c r="I167" s="31"/>
      <c r="J167" s="40"/>
      <c r="K167" s="30">
        <v>3</v>
      </c>
      <c r="L167" s="56" t="s">
        <v>504</v>
      </c>
      <c r="M167" s="43"/>
      <c r="N167" s="76"/>
      <c r="O167" s="62"/>
      <c r="P167" s="10" t="s">
        <v>44</v>
      </c>
      <c r="Q167" s="124"/>
    </row>
    <row r="168" spans="1:17" ht="12.75" customHeight="1">
      <c r="A168" s="187" t="s">
        <v>505</v>
      </c>
      <c r="B168" s="188"/>
      <c r="C168" s="189">
        <f>SUMIF(C128:C167,"=kv",$G128:$G167)+SUMIF(C128:C167,"=kv",$H128:$H167)+SUMIF(C128:C167,"=kv",$I128:$I167)</f>
        <v>79</v>
      </c>
      <c r="D168" s="190">
        <f>SUMIF(D128:D153,"=x",$G128:$G153)+SUMIF(D128:D153,"=x",$H128:$H153)+SUMIF(D128:D153,"=x",$I128:$I153)</f>
        <v>0</v>
      </c>
      <c r="E168" s="190">
        <f>SUMIF(E128:E153,"=x",$G128:$G153)+SUMIF(E128:E153,"=x",$H128:$H153)+SUMIF(E128:E153,"=x",$I128:$I153)</f>
        <v>0</v>
      </c>
      <c r="F168" s="191">
        <f>SUMIF(F128:F153,"=x",$G128:$G153)+SUMIF(F128:F153,"=x",$H128:$H153)+SUMIF(F128:F153,"=x",$I128:$I153)</f>
        <v>0</v>
      </c>
      <c r="G168" s="192">
        <f>SUM(C168:F168)</f>
        <v>79</v>
      </c>
      <c r="H168" s="192"/>
      <c r="I168" s="192"/>
      <c r="J168" s="192"/>
      <c r="K168" s="192"/>
      <c r="L168" s="192"/>
      <c r="M168" s="32"/>
      <c r="N168" s="65"/>
      <c r="O168" s="65"/>
      <c r="P168" s="66"/>
      <c r="Q168" s="118"/>
    </row>
    <row r="169" spans="1:17" ht="12.75" customHeight="1">
      <c r="A169" s="197" t="s">
        <v>506</v>
      </c>
      <c r="B169" s="198"/>
      <c r="C169" s="199">
        <f>SUMIF(C128:C167,"=kv",$K128:$K167)</f>
        <v>119</v>
      </c>
      <c r="D169" s="200">
        <f>SUMIF(D128:D153,"=x",$K128:$K153)</f>
        <v>0</v>
      </c>
      <c r="E169" s="200">
        <f>SUMIF(E128:E153,"=x",$K128:$K153)</f>
        <v>0</v>
      </c>
      <c r="F169" s="201">
        <f>SUMIF(F128:F153,"=x",$K128:$K153)</f>
        <v>0</v>
      </c>
      <c r="G169" s="202">
        <f>SUM(C169:F169)</f>
        <v>119</v>
      </c>
      <c r="H169" s="202"/>
      <c r="I169" s="202"/>
      <c r="J169" s="202"/>
      <c r="K169" s="202"/>
      <c r="L169" s="202"/>
      <c r="M169" s="34"/>
      <c r="N169" s="65"/>
      <c r="O169" s="65"/>
      <c r="P169" s="66"/>
      <c r="Q169" s="118"/>
    </row>
    <row r="170" spans="1:17" ht="12.75" customHeight="1">
      <c r="A170" s="216" t="s">
        <v>507</v>
      </c>
      <c r="B170" s="217"/>
      <c r="C170" s="218">
        <f t="array" ref="C170">SUMPRODUCT(--(C128:C167="kv"),--($L128:$L167="K(5)"))</f>
        <v>26</v>
      </c>
      <c r="D170" s="219">
        <f>SUMPRODUCT(--(D128:D153="x"),--($L128:$L153="K"))</f>
        <v>0</v>
      </c>
      <c r="E170" s="219">
        <f>SUMPRODUCT(--(E128:E153="x"),--($L128:$L153="K"))</f>
        <v>0</v>
      </c>
      <c r="F170" s="220">
        <f>SUMPRODUCT(--(F128:F153="x"),--($L128:$L153="K"))</f>
        <v>0</v>
      </c>
      <c r="G170" s="221">
        <f>SUM(C170:F170)</f>
        <v>26</v>
      </c>
      <c r="H170" s="221"/>
      <c r="I170" s="221"/>
      <c r="J170" s="221"/>
      <c r="K170" s="221"/>
      <c r="L170" s="221"/>
      <c r="M170" s="36"/>
      <c r="N170" s="65"/>
      <c r="O170" s="65"/>
      <c r="P170" s="66"/>
      <c r="Q170" s="118"/>
    </row>
    <row r="171" spans="1:17" ht="12.75" customHeight="1">
      <c r="A171" s="228" t="s">
        <v>515</v>
      </c>
      <c r="B171" s="229"/>
      <c r="C171" s="230"/>
      <c r="D171" s="226"/>
      <c r="E171" s="226"/>
      <c r="F171" s="227"/>
      <c r="G171" s="231"/>
      <c r="H171" s="231"/>
      <c r="I171" s="231"/>
      <c r="J171" s="231"/>
      <c r="K171" s="231"/>
      <c r="L171" s="231"/>
      <c r="M171" s="69"/>
      <c r="N171" s="226"/>
      <c r="O171" s="226"/>
      <c r="P171" s="227"/>
      <c r="Q171" s="119"/>
    </row>
    <row r="172" spans="1:17" ht="12.75" customHeight="1">
      <c r="A172" s="9" t="s">
        <v>283</v>
      </c>
      <c r="B172" s="22" t="s">
        <v>284</v>
      </c>
      <c r="C172" s="170" t="s">
        <v>0</v>
      </c>
      <c r="D172" s="171"/>
      <c r="E172" s="171"/>
      <c r="F172" s="172"/>
      <c r="G172" s="43">
        <v>2</v>
      </c>
      <c r="H172" s="44"/>
      <c r="I172" s="31"/>
      <c r="J172" s="40"/>
      <c r="K172" s="30">
        <v>3</v>
      </c>
      <c r="L172" s="56" t="s">
        <v>503</v>
      </c>
      <c r="M172" s="43"/>
      <c r="N172" s="76"/>
      <c r="O172" s="63"/>
      <c r="P172" s="10" t="s">
        <v>526</v>
      </c>
      <c r="Q172" s="124"/>
    </row>
    <row r="173" spans="1:17" ht="12.75" customHeight="1">
      <c r="A173" s="9" t="s">
        <v>285</v>
      </c>
      <c r="B173" s="22" t="s">
        <v>286</v>
      </c>
      <c r="C173" s="170" t="s">
        <v>0</v>
      </c>
      <c r="D173" s="171"/>
      <c r="E173" s="171"/>
      <c r="F173" s="172"/>
      <c r="G173" s="43">
        <v>4</v>
      </c>
      <c r="H173" s="44"/>
      <c r="I173" s="31"/>
      <c r="J173" s="40"/>
      <c r="K173" s="30">
        <v>6</v>
      </c>
      <c r="L173" s="56" t="s">
        <v>503</v>
      </c>
      <c r="M173" s="59" t="s">
        <v>6</v>
      </c>
      <c r="N173" s="61" t="s">
        <v>287</v>
      </c>
      <c r="O173" s="63" t="s">
        <v>288</v>
      </c>
      <c r="P173" s="10" t="s">
        <v>26</v>
      </c>
      <c r="Q173" s="124"/>
    </row>
    <row r="174" spans="1:17" ht="12.75" customHeight="1">
      <c r="A174" s="9" t="s">
        <v>287</v>
      </c>
      <c r="B174" s="22" t="s">
        <v>288</v>
      </c>
      <c r="C174" s="170" t="s">
        <v>0</v>
      </c>
      <c r="D174" s="171"/>
      <c r="E174" s="171"/>
      <c r="F174" s="172"/>
      <c r="G174" s="43"/>
      <c r="H174" s="44">
        <v>2</v>
      </c>
      <c r="I174" s="31"/>
      <c r="J174" s="40"/>
      <c r="K174" s="30">
        <v>3</v>
      </c>
      <c r="L174" s="56" t="s">
        <v>504</v>
      </c>
      <c r="M174" s="43"/>
      <c r="N174" s="76"/>
      <c r="O174" s="62"/>
      <c r="P174" s="10" t="s">
        <v>26</v>
      </c>
      <c r="Q174" s="124"/>
    </row>
    <row r="175" spans="1:17" ht="12.75" customHeight="1">
      <c r="A175" s="9" t="s">
        <v>289</v>
      </c>
      <c r="B175" s="22" t="s">
        <v>290</v>
      </c>
      <c r="C175" s="170" t="s">
        <v>0</v>
      </c>
      <c r="D175" s="171"/>
      <c r="E175" s="171"/>
      <c r="F175" s="172"/>
      <c r="G175" s="43">
        <v>2</v>
      </c>
      <c r="H175" s="44"/>
      <c r="I175" s="31"/>
      <c r="J175" s="40"/>
      <c r="K175" s="30">
        <v>3</v>
      </c>
      <c r="L175" s="56" t="s">
        <v>503</v>
      </c>
      <c r="M175" s="59" t="s">
        <v>6</v>
      </c>
      <c r="N175" s="61" t="s">
        <v>291</v>
      </c>
      <c r="O175" s="63" t="s">
        <v>293</v>
      </c>
      <c r="P175" s="10" t="s">
        <v>292</v>
      </c>
      <c r="Q175" s="124"/>
    </row>
    <row r="176" spans="1:17" ht="12.75" customHeight="1">
      <c r="A176" s="9" t="s">
        <v>291</v>
      </c>
      <c r="B176" s="22" t="s">
        <v>293</v>
      </c>
      <c r="C176" s="170" t="s">
        <v>0</v>
      </c>
      <c r="D176" s="171"/>
      <c r="E176" s="171"/>
      <c r="F176" s="172"/>
      <c r="G176" s="43"/>
      <c r="H176" s="44">
        <v>2</v>
      </c>
      <c r="I176" s="31"/>
      <c r="J176" s="40"/>
      <c r="K176" s="30">
        <v>3</v>
      </c>
      <c r="L176" s="56" t="s">
        <v>504</v>
      </c>
      <c r="M176" s="43"/>
      <c r="N176" s="76"/>
      <c r="O176" s="63"/>
      <c r="P176" s="10" t="s">
        <v>292</v>
      </c>
      <c r="Q176" s="124"/>
    </row>
    <row r="177" spans="1:17" ht="12.75" customHeight="1">
      <c r="A177" s="9" t="s">
        <v>294</v>
      </c>
      <c r="B177" s="22" t="s">
        <v>295</v>
      </c>
      <c r="C177" s="170" t="s">
        <v>0</v>
      </c>
      <c r="D177" s="171"/>
      <c r="E177" s="171"/>
      <c r="F177" s="172"/>
      <c r="G177" s="45">
        <v>2</v>
      </c>
      <c r="H177" s="46"/>
      <c r="I177" s="31"/>
      <c r="J177" s="40"/>
      <c r="K177" s="30">
        <v>3</v>
      </c>
      <c r="L177" s="56" t="s">
        <v>503</v>
      </c>
      <c r="M177" s="59" t="s">
        <v>6</v>
      </c>
      <c r="N177" s="61" t="s">
        <v>296</v>
      </c>
      <c r="O177" s="63" t="s">
        <v>297</v>
      </c>
      <c r="P177" s="10" t="s">
        <v>292</v>
      </c>
      <c r="Q177" s="125"/>
    </row>
    <row r="178" spans="1:17" ht="12.75" customHeight="1">
      <c r="A178" s="9" t="s">
        <v>296</v>
      </c>
      <c r="B178" s="22" t="s">
        <v>297</v>
      </c>
      <c r="C178" s="170" t="s">
        <v>0</v>
      </c>
      <c r="D178" s="171"/>
      <c r="E178" s="171"/>
      <c r="F178" s="172"/>
      <c r="G178" s="45"/>
      <c r="H178" s="46">
        <v>2</v>
      </c>
      <c r="I178" s="31"/>
      <c r="J178" s="40"/>
      <c r="K178" s="30">
        <v>3</v>
      </c>
      <c r="L178" s="56" t="s">
        <v>504</v>
      </c>
      <c r="M178" s="45"/>
      <c r="N178" s="76"/>
      <c r="O178" s="63"/>
      <c r="P178" s="10" t="s">
        <v>292</v>
      </c>
      <c r="Q178" s="125"/>
    </row>
    <row r="179" spans="1:17" ht="12.75" customHeight="1">
      <c r="A179" s="9" t="s">
        <v>298</v>
      </c>
      <c r="B179" s="22" t="s">
        <v>299</v>
      </c>
      <c r="C179" s="170" t="s">
        <v>0</v>
      </c>
      <c r="D179" s="171"/>
      <c r="E179" s="171"/>
      <c r="F179" s="172"/>
      <c r="G179" s="43">
        <v>2</v>
      </c>
      <c r="H179" s="44"/>
      <c r="I179" s="31"/>
      <c r="J179" s="40"/>
      <c r="K179" s="30">
        <v>3</v>
      </c>
      <c r="L179" s="56" t="s">
        <v>503</v>
      </c>
      <c r="M179" s="59" t="s">
        <v>6</v>
      </c>
      <c r="N179" s="61" t="s">
        <v>300</v>
      </c>
      <c r="O179" s="63" t="s">
        <v>302</v>
      </c>
      <c r="P179" s="10" t="s">
        <v>301</v>
      </c>
      <c r="Q179" s="124"/>
    </row>
    <row r="180" spans="1:17" ht="12.75" customHeight="1">
      <c r="A180" s="9" t="s">
        <v>300</v>
      </c>
      <c r="B180" s="22" t="s">
        <v>302</v>
      </c>
      <c r="C180" s="170" t="s">
        <v>0</v>
      </c>
      <c r="D180" s="171"/>
      <c r="E180" s="171"/>
      <c r="F180" s="172"/>
      <c r="G180" s="43"/>
      <c r="H180" s="44">
        <v>1</v>
      </c>
      <c r="I180" s="31"/>
      <c r="J180" s="40"/>
      <c r="K180" s="30">
        <v>2</v>
      </c>
      <c r="L180" s="56" t="s">
        <v>504</v>
      </c>
      <c r="M180" s="43"/>
      <c r="N180" s="76"/>
      <c r="O180" s="63"/>
      <c r="P180" s="10" t="s">
        <v>301</v>
      </c>
      <c r="Q180" s="124"/>
    </row>
    <row r="181" spans="1:17" ht="12.75" customHeight="1">
      <c r="A181" s="9" t="s">
        <v>111</v>
      </c>
      <c r="B181" s="22" t="s">
        <v>303</v>
      </c>
      <c r="C181" s="170" t="s">
        <v>0</v>
      </c>
      <c r="D181" s="171"/>
      <c r="E181" s="171"/>
      <c r="F181" s="172"/>
      <c r="G181" s="43"/>
      <c r="H181" s="44">
        <v>2</v>
      </c>
      <c r="I181" s="31"/>
      <c r="J181" s="40"/>
      <c r="K181" s="30">
        <v>3</v>
      </c>
      <c r="L181" s="56" t="s">
        <v>504</v>
      </c>
      <c r="M181" s="43"/>
      <c r="N181" s="76"/>
      <c r="O181" s="62"/>
      <c r="P181" s="10" t="s">
        <v>26</v>
      </c>
      <c r="Q181" s="124"/>
    </row>
    <row r="182" spans="1:17" ht="12.75" customHeight="1">
      <c r="A182" s="9" t="s">
        <v>304</v>
      </c>
      <c r="B182" s="22" t="s">
        <v>305</v>
      </c>
      <c r="C182" s="170" t="s">
        <v>0</v>
      </c>
      <c r="D182" s="171"/>
      <c r="E182" s="171"/>
      <c r="F182" s="172"/>
      <c r="G182" s="43">
        <v>2</v>
      </c>
      <c r="H182" s="44"/>
      <c r="I182" s="31"/>
      <c r="J182" s="40"/>
      <c r="K182" s="30">
        <v>3</v>
      </c>
      <c r="L182" s="56" t="s">
        <v>503</v>
      </c>
      <c r="M182" s="59" t="s">
        <v>6</v>
      </c>
      <c r="N182" s="61" t="s">
        <v>306</v>
      </c>
      <c r="O182" s="63" t="s">
        <v>308</v>
      </c>
      <c r="P182" s="10" t="s">
        <v>307</v>
      </c>
      <c r="Q182" s="124"/>
    </row>
    <row r="183" spans="1:17" ht="12.75" customHeight="1">
      <c r="A183" s="9" t="s">
        <v>306</v>
      </c>
      <c r="B183" s="22" t="s">
        <v>308</v>
      </c>
      <c r="C183" s="170" t="s">
        <v>0</v>
      </c>
      <c r="D183" s="171"/>
      <c r="E183" s="171"/>
      <c r="F183" s="172"/>
      <c r="G183" s="43"/>
      <c r="H183" s="44">
        <v>1</v>
      </c>
      <c r="I183" s="31"/>
      <c r="J183" s="40"/>
      <c r="K183" s="30">
        <v>2</v>
      </c>
      <c r="L183" s="56" t="s">
        <v>504</v>
      </c>
      <c r="M183" s="43"/>
      <c r="N183" s="76"/>
      <c r="O183" s="62"/>
      <c r="P183" s="10" t="s">
        <v>307</v>
      </c>
      <c r="Q183" s="124"/>
    </row>
    <row r="184" spans="1:17" ht="12.75" customHeight="1">
      <c r="A184" s="9" t="s">
        <v>309</v>
      </c>
      <c r="B184" s="22" t="s">
        <v>310</v>
      </c>
      <c r="C184" s="170" t="s">
        <v>0</v>
      </c>
      <c r="D184" s="171"/>
      <c r="E184" s="171"/>
      <c r="F184" s="172"/>
      <c r="G184" s="43">
        <v>2</v>
      </c>
      <c r="H184" s="44"/>
      <c r="I184" s="31"/>
      <c r="J184" s="40"/>
      <c r="K184" s="30">
        <v>3</v>
      </c>
      <c r="L184" s="56" t="s">
        <v>503</v>
      </c>
      <c r="M184" s="43"/>
      <c r="N184" s="76"/>
      <c r="O184" s="63"/>
      <c r="P184" s="10" t="s">
        <v>21</v>
      </c>
      <c r="Q184" s="124"/>
    </row>
    <row r="185" spans="1:17" ht="12.75" customHeight="1">
      <c r="A185" s="9" t="s">
        <v>311</v>
      </c>
      <c r="B185" s="22" t="s">
        <v>312</v>
      </c>
      <c r="C185" s="170" t="s">
        <v>0</v>
      </c>
      <c r="D185" s="171"/>
      <c r="E185" s="171"/>
      <c r="F185" s="172"/>
      <c r="G185" s="43">
        <v>2</v>
      </c>
      <c r="H185" s="44"/>
      <c r="I185" s="31"/>
      <c r="J185" s="40"/>
      <c r="K185" s="30">
        <v>3</v>
      </c>
      <c r="L185" s="56" t="s">
        <v>503</v>
      </c>
      <c r="M185" s="59" t="s">
        <v>6</v>
      </c>
      <c r="N185" s="61" t="s">
        <v>313</v>
      </c>
      <c r="O185" s="63" t="s">
        <v>314</v>
      </c>
      <c r="P185" s="10" t="s">
        <v>301</v>
      </c>
      <c r="Q185" s="124"/>
    </row>
    <row r="186" spans="1:17" ht="12.75" customHeight="1">
      <c r="A186" s="9" t="s">
        <v>313</v>
      </c>
      <c r="B186" s="22" t="s">
        <v>314</v>
      </c>
      <c r="C186" s="170" t="s">
        <v>0</v>
      </c>
      <c r="D186" s="171"/>
      <c r="E186" s="171"/>
      <c r="F186" s="172"/>
      <c r="G186" s="43"/>
      <c r="H186" s="44">
        <v>1</v>
      </c>
      <c r="I186" s="31"/>
      <c r="J186" s="40"/>
      <c r="K186" s="30">
        <v>2</v>
      </c>
      <c r="L186" s="56" t="s">
        <v>504</v>
      </c>
      <c r="M186" s="43"/>
      <c r="N186" s="76"/>
      <c r="O186" s="78"/>
      <c r="P186" s="10" t="s">
        <v>301</v>
      </c>
      <c r="Q186" s="124"/>
    </row>
    <row r="187" spans="1:17" ht="12.75" customHeight="1">
      <c r="A187" s="9" t="s">
        <v>315</v>
      </c>
      <c r="B187" s="22" t="s">
        <v>316</v>
      </c>
      <c r="C187" s="170" t="s">
        <v>0</v>
      </c>
      <c r="D187" s="171"/>
      <c r="E187" s="171"/>
      <c r="F187" s="172"/>
      <c r="G187" s="43">
        <v>2</v>
      </c>
      <c r="H187" s="44"/>
      <c r="I187" s="31"/>
      <c r="J187" s="40"/>
      <c r="K187" s="30">
        <v>3</v>
      </c>
      <c r="L187" s="56" t="s">
        <v>503</v>
      </c>
      <c r="M187" s="59" t="s">
        <v>6</v>
      </c>
      <c r="N187" s="61" t="s">
        <v>317</v>
      </c>
      <c r="O187" s="63" t="s">
        <v>318</v>
      </c>
      <c r="P187" s="10" t="s">
        <v>21</v>
      </c>
      <c r="Q187" s="124"/>
    </row>
    <row r="188" spans="1:17" ht="12.75" customHeight="1">
      <c r="A188" s="9" t="s">
        <v>317</v>
      </c>
      <c r="B188" s="22" t="s">
        <v>318</v>
      </c>
      <c r="C188" s="170" t="s">
        <v>0</v>
      </c>
      <c r="D188" s="171"/>
      <c r="E188" s="171"/>
      <c r="F188" s="172"/>
      <c r="G188" s="43"/>
      <c r="H188" s="44">
        <v>1</v>
      </c>
      <c r="I188" s="31"/>
      <c r="J188" s="40"/>
      <c r="K188" s="30">
        <v>2</v>
      </c>
      <c r="L188" s="56" t="s">
        <v>504</v>
      </c>
      <c r="M188" s="43"/>
      <c r="N188" s="76"/>
      <c r="O188" s="78"/>
      <c r="P188" s="10" t="s">
        <v>21</v>
      </c>
      <c r="Q188" s="124"/>
    </row>
    <row r="189" spans="1:17" ht="12.75" customHeight="1">
      <c r="A189" s="9" t="s">
        <v>319</v>
      </c>
      <c r="B189" s="21" t="s">
        <v>320</v>
      </c>
      <c r="C189" s="170" t="s">
        <v>0</v>
      </c>
      <c r="D189" s="171"/>
      <c r="E189" s="171"/>
      <c r="F189" s="172"/>
      <c r="G189" s="43">
        <v>2</v>
      </c>
      <c r="H189" s="44"/>
      <c r="I189" s="31"/>
      <c r="J189" s="40"/>
      <c r="K189" s="30">
        <v>3</v>
      </c>
      <c r="L189" s="56" t="s">
        <v>503</v>
      </c>
      <c r="M189" s="59" t="s">
        <v>6</v>
      </c>
      <c r="N189" s="61" t="s">
        <v>321</v>
      </c>
      <c r="O189" s="63" t="s">
        <v>322</v>
      </c>
      <c r="P189" s="10" t="s">
        <v>36</v>
      </c>
      <c r="Q189" s="124"/>
    </row>
    <row r="190" spans="1:17" ht="12.75" customHeight="1">
      <c r="A190" s="9" t="s">
        <v>321</v>
      </c>
      <c r="B190" s="22" t="s">
        <v>322</v>
      </c>
      <c r="C190" s="170" t="s">
        <v>0</v>
      </c>
      <c r="D190" s="171"/>
      <c r="E190" s="171"/>
      <c r="F190" s="172"/>
      <c r="G190" s="43"/>
      <c r="H190" s="44">
        <v>1</v>
      </c>
      <c r="I190" s="31"/>
      <c r="J190" s="40"/>
      <c r="K190" s="30">
        <v>2</v>
      </c>
      <c r="L190" s="56" t="s">
        <v>504</v>
      </c>
      <c r="M190" s="43"/>
      <c r="N190" s="76"/>
      <c r="O190" s="78"/>
      <c r="P190" s="10" t="s">
        <v>36</v>
      </c>
      <c r="Q190" s="124"/>
    </row>
    <row r="191" spans="1:17" ht="12.75" customHeight="1">
      <c r="A191" s="8" t="s">
        <v>323</v>
      </c>
      <c r="B191" s="21" t="s">
        <v>324</v>
      </c>
      <c r="C191" s="170" t="s">
        <v>0</v>
      </c>
      <c r="D191" s="171"/>
      <c r="E191" s="171"/>
      <c r="F191" s="172"/>
      <c r="G191" s="43">
        <v>2</v>
      </c>
      <c r="H191" s="44"/>
      <c r="I191" s="31"/>
      <c r="J191" s="40"/>
      <c r="K191" s="30">
        <v>3</v>
      </c>
      <c r="L191" s="56" t="s">
        <v>503</v>
      </c>
      <c r="M191" s="59" t="s">
        <v>6</v>
      </c>
      <c r="N191" s="60" t="s">
        <v>325</v>
      </c>
      <c r="O191" s="63" t="s">
        <v>326</v>
      </c>
      <c r="P191" s="10" t="s">
        <v>36</v>
      </c>
      <c r="Q191" s="124"/>
    </row>
    <row r="192" spans="1:17" ht="12.75" customHeight="1">
      <c r="A192" s="8" t="s">
        <v>325</v>
      </c>
      <c r="B192" s="22" t="s">
        <v>326</v>
      </c>
      <c r="C192" s="170" t="s">
        <v>0</v>
      </c>
      <c r="D192" s="171"/>
      <c r="E192" s="171"/>
      <c r="F192" s="172"/>
      <c r="G192" s="43"/>
      <c r="H192" s="44">
        <v>1</v>
      </c>
      <c r="I192" s="31"/>
      <c r="J192" s="40"/>
      <c r="K192" s="30">
        <v>2</v>
      </c>
      <c r="L192" s="56" t="s">
        <v>504</v>
      </c>
      <c r="M192" s="43"/>
      <c r="N192" s="76"/>
      <c r="O192" s="63"/>
      <c r="P192" s="10" t="s">
        <v>36</v>
      </c>
      <c r="Q192" s="124"/>
    </row>
    <row r="193" spans="1:17" ht="12.75" customHeight="1">
      <c r="A193" s="9" t="s">
        <v>327</v>
      </c>
      <c r="B193" s="22" t="s">
        <v>328</v>
      </c>
      <c r="C193" s="170" t="s">
        <v>0</v>
      </c>
      <c r="D193" s="171"/>
      <c r="E193" s="171"/>
      <c r="F193" s="172"/>
      <c r="G193" s="43">
        <v>2</v>
      </c>
      <c r="H193" s="44"/>
      <c r="I193" s="31"/>
      <c r="J193" s="40"/>
      <c r="K193" s="30">
        <v>3</v>
      </c>
      <c r="L193" s="56" t="s">
        <v>503</v>
      </c>
      <c r="M193" s="59" t="s">
        <v>6</v>
      </c>
      <c r="N193" s="61" t="s">
        <v>329</v>
      </c>
      <c r="O193" s="63" t="s">
        <v>330</v>
      </c>
      <c r="P193" s="10" t="s">
        <v>307</v>
      </c>
      <c r="Q193" s="124"/>
    </row>
    <row r="194" spans="1:17" ht="12.75" customHeight="1">
      <c r="A194" s="9" t="s">
        <v>329</v>
      </c>
      <c r="B194" s="22" t="s">
        <v>330</v>
      </c>
      <c r="C194" s="170" t="s">
        <v>0</v>
      </c>
      <c r="D194" s="171"/>
      <c r="E194" s="171"/>
      <c r="F194" s="172"/>
      <c r="G194" s="43"/>
      <c r="H194" s="44">
        <v>1</v>
      </c>
      <c r="I194" s="31"/>
      <c r="J194" s="40"/>
      <c r="K194" s="30">
        <v>2</v>
      </c>
      <c r="L194" s="56" t="s">
        <v>504</v>
      </c>
      <c r="M194" s="43"/>
      <c r="N194" s="76"/>
      <c r="O194" s="63"/>
      <c r="P194" s="10" t="s">
        <v>307</v>
      </c>
      <c r="Q194" s="124"/>
    </row>
    <row r="195" spans="1:17" ht="12.75" customHeight="1">
      <c r="A195" s="9" t="s">
        <v>331</v>
      </c>
      <c r="B195" s="22" t="s">
        <v>332</v>
      </c>
      <c r="C195" s="170" t="s">
        <v>0</v>
      </c>
      <c r="D195" s="171"/>
      <c r="E195" s="171"/>
      <c r="F195" s="172"/>
      <c r="G195" s="43">
        <v>2</v>
      </c>
      <c r="H195" s="44"/>
      <c r="I195" s="31"/>
      <c r="J195" s="40"/>
      <c r="K195" s="30">
        <v>3</v>
      </c>
      <c r="L195" s="56" t="s">
        <v>503</v>
      </c>
      <c r="M195" s="59" t="s">
        <v>6</v>
      </c>
      <c r="N195" s="61" t="s">
        <v>333</v>
      </c>
      <c r="O195" s="63" t="s">
        <v>334</v>
      </c>
      <c r="P195" s="10" t="s">
        <v>21</v>
      </c>
      <c r="Q195" s="124"/>
    </row>
    <row r="196" spans="1:17" ht="12.75" customHeight="1">
      <c r="A196" s="9" t="s">
        <v>333</v>
      </c>
      <c r="B196" s="22" t="s">
        <v>334</v>
      </c>
      <c r="C196" s="170" t="s">
        <v>0</v>
      </c>
      <c r="D196" s="171"/>
      <c r="E196" s="171"/>
      <c r="F196" s="172"/>
      <c r="G196" s="43"/>
      <c r="H196" s="44">
        <v>1</v>
      </c>
      <c r="I196" s="31"/>
      <c r="J196" s="40"/>
      <c r="K196" s="30">
        <v>2</v>
      </c>
      <c r="L196" s="56" t="s">
        <v>504</v>
      </c>
      <c r="M196" s="43"/>
      <c r="N196" s="76"/>
      <c r="O196" s="63"/>
      <c r="P196" s="10" t="s">
        <v>21</v>
      </c>
      <c r="Q196" s="124"/>
    </row>
    <row r="197" spans="1:17" ht="12.75" customHeight="1">
      <c r="A197" s="9" t="s">
        <v>335</v>
      </c>
      <c r="B197" s="22" t="s">
        <v>336</v>
      </c>
      <c r="C197" s="170" t="s">
        <v>0</v>
      </c>
      <c r="D197" s="171"/>
      <c r="E197" s="171"/>
      <c r="F197" s="172"/>
      <c r="G197" s="43">
        <v>2</v>
      </c>
      <c r="H197" s="44"/>
      <c r="I197" s="31"/>
      <c r="J197" s="40"/>
      <c r="K197" s="30">
        <v>3</v>
      </c>
      <c r="L197" s="56" t="s">
        <v>503</v>
      </c>
      <c r="M197" s="43"/>
      <c r="N197" s="76"/>
      <c r="O197" s="62"/>
      <c r="P197" s="10" t="s">
        <v>527</v>
      </c>
      <c r="Q197" s="124"/>
    </row>
    <row r="198" spans="1:17" ht="12.75" customHeight="1">
      <c r="A198" s="9" t="s">
        <v>337</v>
      </c>
      <c r="B198" s="22" t="s">
        <v>338</v>
      </c>
      <c r="C198" s="170" t="s">
        <v>0</v>
      </c>
      <c r="D198" s="171"/>
      <c r="E198" s="171"/>
      <c r="F198" s="172"/>
      <c r="G198" s="43">
        <v>2</v>
      </c>
      <c r="H198" s="44"/>
      <c r="I198" s="31"/>
      <c r="J198" s="40"/>
      <c r="K198" s="30">
        <v>3</v>
      </c>
      <c r="L198" s="56" t="s">
        <v>503</v>
      </c>
      <c r="M198" s="43"/>
      <c r="N198" s="76"/>
      <c r="O198" s="62"/>
      <c r="P198" s="10" t="s">
        <v>117</v>
      </c>
      <c r="Q198" s="124"/>
    </row>
    <row r="199" spans="1:17" ht="12.75" customHeight="1">
      <c r="A199" s="187" t="s">
        <v>505</v>
      </c>
      <c r="B199" s="188"/>
      <c r="C199" s="189">
        <f>SUMIF(C172:C198,"=kv",$G172:$G198)+SUMIF(C172:C198,"=kv",$H172:$H198)+SUMIF(C172:C198,"=kv",$I172:$I198)</f>
        <v>48</v>
      </c>
      <c r="D199" s="190">
        <f>SUMIF(D172:D197,"=x",$G172:$G197)+SUMIF(D172:D197,"=x",$H172:$H197)+SUMIF(D172:D197,"=x",$I172:$I197)</f>
        <v>0</v>
      </c>
      <c r="E199" s="190">
        <f>SUMIF(E172:E197,"=x",$G172:$G197)+SUMIF(E172:E197,"=x",$H172:$H197)+SUMIF(E172:E197,"=x",$I172:$I197)</f>
        <v>0</v>
      </c>
      <c r="F199" s="191">
        <f>SUMIF(F172:F197,"=x",$G172:$G197)+SUMIF(F172:F197,"=x",$H172:$H197)+SUMIF(F172:F197,"=x",$I172:$I197)</f>
        <v>0</v>
      </c>
      <c r="G199" s="192">
        <f>SUM(C199:F199)</f>
        <v>48</v>
      </c>
      <c r="H199" s="192"/>
      <c r="I199" s="192"/>
      <c r="J199" s="192"/>
      <c r="K199" s="192"/>
      <c r="L199" s="192"/>
      <c r="M199" s="32"/>
      <c r="N199" s="65"/>
      <c r="O199" s="65"/>
      <c r="P199" s="66"/>
      <c r="Q199" s="118"/>
    </row>
    <row r="200" spans="1:17" ht="12.75" customHeight="1">
      <c r="A200" s="197" t="s">
        <v>506</v>
      </c>
      <c r="B200" s="198"/>
      <c r="C200" s="199">
        <f>SUMIF(C172:C198,"=kv",$K172:$K198)</f>
        <v>76</v>
      </c>
      <c r="D200" s="200">
        <f>SUMIF(D172:D197,"=x",$K172:$K197)</f>
        <v>0</v>
      </c>
      <c r="E200" s="200">
        <f>SUMIF(E172:E197,"=x",$K172:$K197)</f>
        <v>0</v>
      </c>
      <c r="F200" s="201">
        <f>SUMIF(F172:F197,"=x",$K172:$K197)</f>
        <v>0</v>
      </c>
      <c r="G200" s="202">
        <f>SUM(C200:F200)</f>
        <v>76</v>
      </c>
      <c r="H200" s="202"/>
      <c r="I200" s="202"/>
      <c r="J200" s="202"/>
      <c r="K200" s="202"/>
      <c r="L200" s="202"/>
      <c r="M200" s="34"/>
      <c r="N200" s="65"/>
      <c r="O200" s="65"/>
      <c r="P200" s="66"/>
      <c r="Q200" s="118"/>
    </row>
    <row r="201" spans="1:17" ht="12.75" customHeight="1">
      <c r="A201" s="216" t="s">
        <v>507</v>
      </c>
      <c r="B201" s="217"/>
      <c r="C201" s="218">
        <f t="array" ref="C201">SUMPRODUCT(--(C172:C198="kv"),--($L172:$L198="K(5)"))</f>
        <v>15</v>
      </c>
      <c r="D201" s="219">
        <f>SUMPRODUCT(--(D172:D197="x"),--($K172:$K197="K"))</f>
        <v>0</v>
      </c>
      <c r="E201" s="219">
        <f>SUMPRODUCT(--(E172:E197="x"),--($K172:$K197="K"))</f>
        <v>0</v>
      </c>
      <c r="F201" s="220">
        <f>SUMPRODUCT(--(F172:F197="x"),--($K172:$K197="K"))</f>
        <v>0</v>
      </c>
      <c r="G201" s="221">
        <f>SUM(C201:F201)</f>
        <v>15</v>
      </c>
      <c r="H201" s="221"/>
      <c r="I201" s="221"/>
      <c r="J201" s="221"/>
      <c r="K201" s="221"/>
      <c r="L201" s="221"/>
      <c r="M201" s="36"/>
      <c r="N201" s="65"/>
      <c r="O201" s="65"/>
      <c r="P201" s="66"/>
      <c r="Q201" s="118"/>
    </row>
    <row r="202" spans="1:17" ht="12.75" customHeight="1">
      <c r="A202" s="240" t="s">
        <v>528</v>
      </c>
      <c r="B202" s="241"/>
      <c r="C202" s="230"/>
      <c r="D202" s="226"/>
      <c r="E202" s="226"/>
      <c r="F202" s="227"/>
      <c r="G202" s="231"/>
      <c r="H202" s="231"/>
      <c r="I202" s="231"/>
      <c r="J202" s="231"/>
      <c r="K202" s="231"/>
      <c r="L202" s="231"/>
      <c r="M202" s="69"/>
      <c r="N202" s="226"/>
      <c r="O202" s="226"/>
      <c r="P202" s="227"/>
      <c r="Q202" s="119"/>
    </row>
    <row r="203" spans="1:17" ht="12.75" customHeight="1">
      <c r="A203" s="9" t="s">
        <v>339</v>
      </c>
      <c r="B203" s="25" t="s">
        <v>340</v>
      </c>
      <c r="C203" s="170" t="s">
        <v>0</v>
      </c>
      <c r="D203" s="171"/>
      <c r="E203" s="171"/>
      <c r="F203" s="172"/>
      <c r="G203" s="43">
        <v>4</v>
      </c>
      <c r="H203" s="44"/>
      <c r="I203" s="31"/>
      <c r="J203" s="40"/>
      <c r="K203" s="30">
        <v>6</v>
      </c>
      <c r="L203" s="56" t="s">
        <v>503</v>
      </c>
      <c r="M203" s="43"/>
      <c r="N203" s="70"/>
      <c r="O203" s="71"/>
      <c r="P203" s="13" t="s">
        <v>126</v>
      </c>
      <c r="Q203" s="121" t="s">
        <v>569</v>
      </c>
    </row>
    <row r="204" spans="1:17" ht="12.75" customHeight="1">
      <c r="A204" s="9" t="s">
        <v>341</v>
      </c>
      <c r="B204" s="22" t="s">
        <v>342</v>
      </c>
      <c r="C204" s="170" t="s">
        <v>0</v>
      </c>
      <c r="D204" s="171"/>
      <c r="E204" s="171"/>
      <c r="F204" s="172"/>
      <c r="G204" s="43">
        <v>2</v>
      </c>
      <c r="H204" s="44"/>
      <c r="I204" s="31"/>
      <c r="J204" s="40"/>
      <c r="K204" s="30">
        <v>3</v>
      </c>
      <c r="L204" s="56" t="s">
        <v>503</v>
      </c>
      <c r="M204" s="43"/>
      <c r="N204" s="70"/>
      <c r="O204" s="71"/>
      <c r="P204" s="10" t="s">
        <v>121</v>
      </c>
      <c r="Q204" s="120"/>
    </row>
    <row r="205" spans="1:17" ht="12.75" customHeight="1">
      <c r="A205" s="9" t="s">
        <v>343</v>
      </c>
      <c r="B205" s="22" t="s">
        <v>344</v>
      </c>
      <c r="C205" s="170" t="s">
        <v>0</v>
      </c>
      <c r="D205" s="171"/>
      <c r="E205" s="171"/>
      <c r="F205" s="172"/>
      <c r="G205" s="43">
        <v>2</v>
      </c>
      <c r="H205" s="44"/>
      <c r="I205" s="31"/>
      <c r="J205" s="40"/>
      <c r="K205" s="30">
        <v>3</v>
      </c>
      <c r="L205" s="56" t="s">
        <v>503</v>
      </c>
      <c r="M205" s="43"/>
      <c r="N205" s="70"/>
      <c r="O205" s="71"/>
      <c r="P205" s="10" t="s">
        <v>66</v>
      </c>
      <c r="Q205" s="121" t="s">
        <v>569</v>
      </c>
    </row>
    <row r="206" spans="1:17" ht="12.75" customHeight="1">
      <c r="A206" s="9" t="s">
        <v>345</v>
      </c>
      <c r="B206" s="22" t="s">
        <v>346</v>
      </c>
      <c r="C206" s="170" t="s">
        <v>0</v>
      </c>
      <c r="D206" s="171"/>
      <c r="E206" s="171"/>
      <c r="F206" s="172"/>
      <c r="G206" s="43">
        <v>2</v>
      </c>
      <c r="H206" s="44"/>
      <c r="I206" s="31"/>
      <c r="J206" s="40"/>
      <c r="K206" s="30">
        <v>3</v>
      </c>
      <c r="L206" s="56" t="s">
        <v>503</v>
      </c>
      <c r="M206" s="43"/>
      <c r="N206" s="70"/>
      <c r="O206" s="71"/>
      <c r="P206" s="10" t="s">
        <v>347</v>
      </c>
      <c r="Q206" s="121" t="s">
        <v>569</v>
      </c>
    </row>
    <row r="207" spans="1:17" ht="12.75" customHeight="1">
      <c r="A207" s="9" t="s">
        <v>348</v>
      </c>
      <c r="B207" s="22" t="s">
        <v>349</v>
      </c>
      <c r="C207" s="170" t="s">
        <v>0</v>
      </c>
      <c r="D207" s="171"/>
      <c r="E207" s="171"/>
      <c r="F207" s="172"/>
      <c r="G207" s="43">
        <v>2</v>
      </c>
      <c r="H207" s="44"/>
      <c r="I207" s="31"/>
      <c r="J207" s="40"/>
      <c r="K207" s="30">
        <v>3</v>
      </c>
      <c r="L207" s="56" t="s">
        <v>503</v>
      </c>
      <c r="M207" s="43"/>
      <c r="N207" s="72"/>
      <c r="O207" s="71"/>
      <c r="P207" s="10" t="s">
        <v>351</v>
      </c>
      <c r="Q207" s="121" t="s">
        <v>569</v>
      </c>
    </row>
    <row r="208" spans="1:17" ht="12.75" customHeight="1">
      <c r="A208" s="9" t="s">
        <v>352</v>
      </c>
      <c r="B208" s="22" t="s">
        <v>353</v>
      </c>
      <c r="C208" s="170" t="s">
        <v>0</v>
      </c>
      <c r="D208" s="171"/>
      <c r="E208" s="171"/>
      <c r="F208" s="172"/>
      <c r="G208" s="43"/>
      <c r="H208" s="44">
        <v>2</v>
      </c>
      <c r="I208" s="31"/>
      <c r="J208" s="40"/>
      <c r="K208" s="30">
        <v>3</v>
      </c>
      <c r="L208" s="56" t="s">
        <v>504</v>
      </c>
      <c r="M208" s="43"/>
      <c r="N208" s="72"/>
      <c r="O208" s="71"/>
      <c r="P208" s="10" t="s">
        <v>351</v>
      </c>
      <c r="Q208" s="121" t="s">
        <v>569</v>
      </c>
    </row>
    <row r="209" spans="1:32" ht="12.75" customHeight="1">
      <c r="A209" s="9" t="s">
        <v>354</v>
      </c>
      <c r="B209" s="22" t="s">
        <v>355</v>
      </c>
      <c r="C209" s="170" t="s">
        <v>0</v>
      </c>
      <c r="D209" s="171"/>
      <c r="E209" s="171"/>
      <c r="F209" s="172"/>
      <c r="G209" s="43">
        <v>2</v>
      </c>
      <c r="H209" s="44"/>
      <c r="I209" s="31"/>
      <c r="J209" s="40"/>
      <c r="K209" s="30">
        <v>3</v>
      </c>
      <c r="L209" s="56" t="s">
        <v>503</v>
      </c>
      <c r="M209" s="43" t="s">
        <v>518</v>
      </c>
      <c r="N209" s="72" t="s">
        <v>348</v>
      </c>
      <c r="O209" s="71" t="s">
        <v>349</v>
      </c>
      <c r="P209" s="10" t="s">
        <v>351</v>
      </c>
      <c r="Q209" s="125"/>
    </row>
    <row r="210" spans="1:32" ht="12.75" customHeight="1">
      <c r="A210" s="9" t="s">
        <v>356</v>
      </c>
      <c r="B210" s="22" t="s">
        <v>357</v>
      </c>
      <c r="C210" s="170" t="s">
        <v>0</v>
      </c>
      <c r="D210" s="171"/>
      <c r="E210" s="171"/>
      <c r="F210" s="172"/>
      <c r="G210" s="43"/>
      <c r="H210" s="44">
        <v>2</v>
      </c>
      <c r="I210" s="31"/>
      <c r="J210" s="40"/>
      <c r="K210" s="30">
        <v>3</v>
      </c>
      <c r="L210" s="56" t="s">
        <v>504</v>
      </c>
      <c r="M210" s="43" t="s">
        <v>518</v>
      </c>
      <c r="N210" s="72" t="s">
        <v>348</v>
      </c>
      <c r="O210" s="71" t="s">
        <v>349</v>
      </c>
      <c r="P210" s="10" t="s">
        <v>351</v>
      </c>
      <c r="Q210" s="125"/>
    </row>
    <row r="211" spans="1:32" ht="12.75" customHeight="1">
      <c r="A211" s="9" t="s">
        <v>358</v>
      </c>
      <c r="B211" s="22" t="s">
        <v>359</v>
      </c>
      <c r="C211" s="170" t="s">
        <v>0</v>
      </c>
      <c r="D211" s="171"/>
      <c r="E211" s="171"/>
      <c r="F211" s="172"/>
      <c r="G211" s="43">
        <v>2</v>
      </c>
      <c r="H211" s="44"/>
      <c r="I211" s="31"/>
      <c r="J211" s="40"/>
      <c r="K211" s="30">
        <v>3</v>
      </c>
      <c r="L211" s="56" t="s">
        <v>503</v>
      </c>
      <c r="M211" s="43"/>
      <c r="N211" s="70"/>
      <c r="O211" s="71"/>
      <c r="P211" s="10" t="s">
        <v>360</v>
      </c>
      <c r="Q211" s="121" t="s">
        <v>569</v>
      </c>
    </row>
    <row r="212" spans="1:32" ht="12.75" customHeight="1">
      <c r="A212" s="9" t="s">
        <v>361</v>
      </c>
      <c r="B212" s="22" t="s">
        <v>362</v>
      </c>
      <c r="C212" s="170" t="s">
        <v>0</v>
      </c>
      <c r="D212" s="171"/>
      <c r="E212" s="171"/>
      <c r="F212" s="172"/>
      <c r="G212" s="43">
        <v>2</v>
      </c>
      <c r="H212" s="44"/>
      <c r="I212" s="31"/>
      <c r="J212" s="40"/>
      <c r="K212" s="30">
        <v>3</v>
      </c>
      <c r="L212" s="56" t="s">
        <v>503</v>
      </c>
      <c r="M212" s="43"/>
      <c r="N212" s="70"/>
      <c r="O212" s="71"/>
      <c r="P212" s="10" t="s">
        <v>554</v>
      </c>
      <c r="Q212" s="121" t="s">
        <v>569</v>
      </c>
      <c r="AF212" s="1" t="s">
        <v>529</v>
      </c>
    </row>
    <row r="213" spans="1:32" ht="12.75" customHeight="1">
      <c r="A213" s="9" t="s">
        <v>363</v>
      </c>
      <c r="B213" s="22" t="s">
        <v>364</v>
      </c>
      <c r="C213" s="170" t="s">
        <v>0</v>
      </c>
      <c r="D213" s="171"/>
      <c r="E213" s="171"/>
      <c r="F213" s="172"/>
      <c r="G213" s="43">
        <v>2</v>
      </c>
      <c r="H213" s="44"/>
      <c r="I213" s="31"/>
      <c r="J213" s="40"/>
      <c r="K213" s="30">
        <v>3</v>
      </c>
      <c r="L213" s="56" t="s">
        <v>503</v>
      </c>
      <c r="M213" s="43"/>
      <c r="N213" s="70"/>
      <c r="O213" s="71"/>
      <c r="P213" s="10" t="s">
        <v>351</v>
      </c>
      <c r="Q213" s="121" t="s">
        <v>569</v>
      </c>
    </row>
    <row r="214" spans="1:32" ht="12.75" customHeight="1">
      <c r="A214" s="9" t="s">
        <v>365</v>
      </c>
      <c r="B214" s="22" t="s">
        <v>366</v>
      </c>
      <c r="C214" s="170" t="s">
        <v>0</v>
      </c>
      <c r="D214" s="171"/>
      <c r="E214" s="171"/>
      <c r="F214" s="172"/>
      <c r="G214" s="43">
        <v>2</v>
      </c>
      <c r="H214" s="44"/>
      <c r="I214" s="31"/>
      <c r="J214" s="40"/>
      <c r="K214" s="30">
        <v>3</v>
      </c>
      <c r="L214" s="56" t="s">
        <v>503</v>
      </c>
      <c r="M214" s="43" t="s">
        <v>518</v>
      </c>
      <c r="N214" s="72" t="s">
        <v>363</v>
      </c>
      <c r="O214" s="71" t="s">
        <v>364</v>
      </c>
      <c r="P214" s="10" t="s">
        <v>351</v>
      </c>
      <c r="Q214" s="125"/>
    </row>
    <row r="215" spans="1:32" ht="12.75" customHeight="1">
      <c r="A215" s="9" t="s">
        <v>367</v>
      </c>
      <c r="B215" s="22" t="s">
        <v>368</v>
      </c>
      <c r="C215" s="170" t="s">
        <v>0</v>
      </c>
      <c r="D215" s="171"/>
      <c r="E215" s="171"/>
      <c r="F215" s="172"/>
      <c r="G215" s="43">
        <v>2</v>
      </c>
      <c r="H215" s="44"/>
      <c r="I215" s="31"/>
      <c r="J215" s="40"/>
      <c r="K215" s="43">
        <v>3</v>
      </c>
      <c r="L215" s="56" t="s">
        <v>503</v>
      </c>
      <c r="M215" s="43"/>
      <c r="N215" s="70"/>
      <c r="O215" s="71"/>
      <c r="P215" s="10" t="s">
        <v>129</v>
      </c>
      <c r="Q215" s="120"/>
    </row>
    <row r="216" spans="1:32" ht="12.75" customHeight="1">
      <c r="A216" s="9" t="s">
        <v>350</v>
      </c>
      <c r="B216" s="22" t="s">
        <v>369</v>
      </c>
      <c r="C216" s="170" t="s">
        <v>0</v>
      </c>
      <c r="D216" s="171"/>
      <c r="E216" s="171"/>
      <c r="F216" s="172"/>
      <c r="G216" s="43">
        <v>2</v>
      </c>
      <c r="H216" s="44"/>
      <c r="I216" s="31"/>
      <c r="J216" s="40"/>
      <c r="K216" s="43">
        <v>3</v>
      </c>
      <c r="L216" s="56" t="s">
        <v>503</v>
      </c>
      <c r="M216" s="59" t="s">
        <v>6</v>
      </c>
      <c r="N216" s="61" t="s">
        <v>370</v>
      </c>
      <c r="O216" s="63" t="s">
        <v>371</v>
      </c>
      <c r="P216" s="10" t="s">
        <v>347</v>
      </c>
      <c r="Q216" s="125"/>
    </row>
    <row r="217" spans="1:32" ht="12.75" customHeight="1">
      <c r="A217" s="9" t="s">
        <v>370</v>
      </c>
      <c r="B217" s="22" t="s">
        <v>371</v>
      </c>
      <c r="C217" s="170" t="s">
        <v>0</v>
      </c>
      <c r="D217" s="171"/>
      <c r="E217" s="171"/>
      <c r="F217" s="172"/>
      <c r="G217" s="43"/>
      <c r="H217" s="44">
        <v>2</v>
      </c>
      <c r="I217" s="31"/>
      <c r="J217" s="40"/>
      <c r="K217" s="30">
        <v>3</v>
      </c>
      <c r="L217" s="56" t="s">
        <v>504</v>
      </c>
      <c r="M217" s="59"/>
      <c r="N217" s="60"/>
      <c r="O217" s="63"/>
      <c r="P217" s="10" t="s">
        <v>347</v>
      </c>
      <c r="Q217" s="121" t="s">
        <v>569</v>
      </c>
    </row>
    <row r="218" spans="1:32" ht="12.75" customHeight="1">
      <c r="A218" s="9" t="s">
        <v>372</v>
      </c>
      <c r="B218" s="22" t="s">
        <v>373</v>
      </c>
      <c r="C218" s="170" t="s">
        <v>0</v>
      </c>
      <c r="D218" s="171"/>
      <c r="E218" s="171"/>
      <c r="F218" s="172"/>
      <c r="G218" s="43">
        <v>3</v>
      </c>
      <c r="H218" s="44"/>
      <c r="I218" s="31"/>
      <c r="J218" s="40"/>
      <c r="K218" s="30">
        <v>4</v>
      </c>
      <c r="L218" s="56" t="s">
        <v>503</v>
      </c>
      <c r="M218" s="43"/>
      <c r="N218" s="70"/>
      <c r="O218" s="71"/>
      <c r="P218" s="10" t="s">
        <v>66</v>
      </c>
      <c r="Q218" s="121" t="s">
        <v>569</v>
      </c>
    </row>
    <row r="219" spans="1:32" ht="12.75" customHeight="1">
      <c r="A219" s="9" t="s">
        <v>374</v>
      </c>
      <c r="B219" s="22" t="s">
        <v>375</v>
      </c>
      <c r="C219" s="170" t="s">
        <v>0</v>
      </c>
      <c r="D219" s="171"/>
      <c r="E219" s="171"/>
      <c r="F219" s="172"/>
      <c r="G219" s="43">
        <v>2</v>
      </c>
      <c r="H219" s="44"/>
      <c r="I219" s="31"/>
      <c r="J219" s="40"/>
      <c r="K219" s="30">
        <v>3</v>
      </c>
      <c r="L219" s="56" t="s">
        <v>503</v>
      </c>
      <c r="M219" s="43"/>
      <c r="N219" s="70"/>
      <c r="O219" s="71"/>
      <c r="P219" s="10" t="s">
        <v>66</v>
      </c>
      <c r="Q219" s="121" t="s">
        <v>569</v>
      </c>
    </row>
    <row r="220" spans="1:32" ht="12.75" customHeight="1">
      <c r="A220" s="11" t="s">
        <v>376</v>
      </c>
      <c r="B220" s="26" t="s">
        <v>377</v>
      </c>
      <c r="C220" s="170" t="s">
        <v>0</v>
      </c>
      <c r="D220" s="171"/>
      <c r="E220" s="171"/>
      <c r="F220" s="172"/>
      <c r="G220" s="47"/>
      <c r="H220" s="48">
        <v>2</v>
      </c>
      <c r="I220" s="48"/>
      <c r="J220" s="53"/>
      <c r="K220" s="47">
        <v>3</v>
      </c>
      <c r="L220" s="56" t="s">
        <v>504</v>
      </c>
      <c r="M220" s="47"/>
      <c r="N220" s="72"/>
      <c r="O220" s="71"/>
      <c r="P220" s="10" t="s">
        <v>126</v>
      </c>
      <c r="Q220" s="125"/>
    </row>
    <row r="221" spans="1:32" ht="12.75" customHeight="1">
      <c r="A221" s="187" t="s">
        <v>505</v>
      </c>
      <c r="B221" s="188"/>
      <c r="C221" s="189">
        <f>SUMIF(C203:C220,"=kv",$G203:$G220)+SUMIF(C203:C220,"=kv",$H203:$H220)+SUMIF(C203:C220,"=kv",$I203:$I220)</f>
        <v>39</v>
      </c>
      <c r="D221" s="190">
        <f>SUMIF(D203:D220,"=x",$G203:$G220)+SUMIF(D203:D220,"=x",$H203:$H220)+SUMIF(D203:D220,"=x",$I203:$I220)</f>
        <v>0</v>
      </c>
      <c r="E221" s="190">
        <f>SUMIF(E203:E220,"=x",$G203:$G220)+SUMIF(E203:E220,"=x",$H203:$H220)+SUMIF(E203:E220,"=x",$I203:$I220)</f>
        <v>0</v>
      </c>
      <c r="F221" s="191">
        <f>SUMIF(F203:F220,"=x",$G203:$G220)+SUMIF(F203:F220,"=x",$H203:$H220)+SUMIF(F203:F220,"=x",$I203:$I220)</f>
        <v>0</v>
      </c>
      <c r="G221" s="192">
        <f>SUM(C221:F221)</f>
        <v>39</v>
      </c>
      <c r="H221" s="192"/>
      <c r="I221" s="192"/>
      <c r="J221" s="192"/>
      <c r="K221" s="192"/>
      <c r="L221" s="192"/>
      <c r="M221" s="32"/>
      <c r="N221" s="65"/>
      <c r="O221" s="65"/>
      <c r="P221" s="66"/>
      <c r="Q221" s="118"/>
    </row>
    <row r="222" spans="1:32" ht="12.75" customHeight="1">
      <c r="A222" s="197" t="s">
        <v>506</v>
      </c>
      <c r="B222" s="198"/>
      <c r="C222" s="199">
        <f>SUMIF(C203:C220,"=kv",$K203:$K220)</f>
        <v>58</v>
      </c>
      <c r="D222" s="200">
        <f>SUMIF(D203:D220,"=x",$K203:$K220)</f>
        <v>0</v>
      </c>
      <c r="E222" s="200">
        <f>SUMIF(E203:E220,"=x",$K203:$K220)</f>
        <v>0</v>
      </c>
      <c r="F222" s="201">
        <f>SUMIF(F203:F220,"=x",$K203:$K220)</f>
        <v>0</v>
      </c>
      <c r="G222" s="202">
        <f>SUM(C222:F222)</f>
        <v>58</v>
      </c>
      <c r="H222" s="202"/>
      <c r="I222" s="202"/>
      <c r="J222" s="202"/>
      <c r="K222" s="202"/>
      <c r="L222" s="202"/>
      <c r="M222" s="34"/>
      <c r="N222" s="65"/>
      <c r="O222" s="65"/>
      <c r="P222" s="66"/>
      <c r="Q222" s="118"/>
    </row>
    <row r="223" spans="1:32" ht="12.75" customHeight="1">
      <c r="A223" s="216" t="s">
        <v>507</v>
      </c>
      <c r="B223" s="217"/>
      <c r="C223" s="218">
        <f t="array" ref="C223">SUMPRODUCT(--(C203:C220="kv"),--($L203:$L220="K(5)"))</f>
        <v>14</v>
      </c>
      <c r="D223" s="219">
        <f>SUMPRODUCT(--(D203:D220="x"),--($K203:$K220="K"))</f>
        <v>0</v>
      </c>
      <c r="E223" s="219">
        <f>SUMPRODUCT(--(E203:E220="x"),--($K203:$K220="K"))</f>
        <v>0</v>
      </c>
      <c r="F223" s="220">
        <f>SUMPRODUCT(--(F203:F220="x"),--($K203:$K220="K"))</f>
        <v>0</v>
      </c>
      <c r="G223" s="221">
        <f>SUM(C223:F223)</f>
        <v>14</v>
      </c>
      <c r="H223" s="221"/>
      <c r="I223" s="221"/>
      <c r="J223" s="221"/>
      <c r="K223" s="221"/>
      <c r="L223" s="221"/>
      <c r="M223" s="36"/>
      <c r="N223" s="65"/>
      <c r="O223" s="65"/>
      <c r="P223" s="66"/>
      <c r="Q223" s="118"/>
    </row>
    <row r="224" spans="1:32" ht="12.75" customHeight="1">
      <c r="A224" s="240" t="s">
        <v>519</v>
      </c>
      <c r="B224" s="241"/>
      <c r="C224" s="230"/>
      <c r="D224" s="226"/>
      <c r="E224" s="226"/>
      <c r="F224" s="227"/>
      <c r="G224" s="231"/>
      <c r="H224" s="231"/>
      <c r="I224" s="231"/>
      <c r="J224" s="231"/>
      <c r="K224" s="231"/>
      <c r="L224" s="231"/>
      <c r="M224" s="69"/>
      <c r="N224" s="226"/>
      <c r="O224" s="226"/>
      <c r="P224" s="227"/>
      <c r="Q224" s="119"/>
    </row>
    <row r="225" spans="1:17" ht="12.75" customHeight="1">
      <c r="A225" s="9" t="s">
        <v>378</v>
      </c>
      <c r="B225" s="22" t="s">
        <v>379</v>
      </c>
      <c r="C225" s="170" t="s">
        <v>0</v>
      </c>
      <c r="D225" s="171"/>
      <c r="E225" s="171"/>
      <c r="F225" s="172"/>
      <c r="G225" s="43">
        <v>2</v>
      </c>
      <c r="H225" s="44"/>
      <c r="I225" s="31"/>
      <c r="J225" s="40"/>
      <c r="K225" s="30">
        <v>3</v>
      </c>
      <c r="L225" s="56" t="s">
        <v>503</v>
      </c>
      <c r="M225" s="59" t="s">
        <v>6</v>
      </c>
      <c r="N225" s="61" t="s">
        <v>380</v>
      </c>
      <c r="O225" s="63" t="s">
        <v>382</v>
      </c>
      <c r="P225" s="10" t="s">
        <v>381</v>
      </c>
      <c r="Q225" s="120"/>
    </row>
    <row r="226" spans="1:17" ht="12.75" customHeight="1">
      <c r="A226" s="9" t="s">
        <v>380</v>
      </c>
      <c r="B226" s="22" t="s">
        <v>382</v>
      </c>
      <c r="C226" s="170" t="s">
        <v>0</v>
      </c>
      <c r="D226" s="171"/>
      <c r="E226" s="171"/>
      <c r="F226" s="172"/>
      <c r="G226" s="43"/>
      <c r="H226" s="44">
        <v>2</v>
      </c>
      <c r="I226" s="31"/>
      <c r="J226" s="40"/>
      <c r="K226" s="30">
        <v>3</v>
      </c>
      <c r="L226" s="56" t="s">
        <v>504</v>
      </c>
      <c r="M226" s="43"/>
      <c r="N226" s="76"/>
      <c r="O226" s="71"/>
      <c r="P226" s="10" t="s">
        <v>381</v>
      </c>
      <c r="Q226" s="120"/>
    </row>
    <row r="227" spans="1:17" ht="12.75" customHeight="1">
      <c r="A227" s="9" t="s">
        <v>383</v>
      </c>
      <c r="B227" s="22" t="s">
        <v>384</v>
      </c>
      <c r="C227" s="184" t="s">
        <v>0</v>
      </c>
      <c r="D227" s="185"/>
      <c r="E227" s="185"/>
      <c r="F227" s="186"/>
      <c r="G227" s="45">
        <v>2</v>
      </c>
      <c r="H227" s="46"/>
      <c r="I227" s="31"/>
      <c r="J227" s="40"/>
      <c r="K227" s="30">
        <v>3</v>
      </c>
      <c r="L227" s="56" t="s">
        <v>503</v>
      </c>
      <c r="M227" s="45"/>
      <c r="N227" s="76"/>
      <c r="O227" s="71"/>
      <c r="P227" s="10" t="s">
        <v>553</v>
      </c>
      <c r="Q227" s="126" t="s">
        <v>530</v>
      </c>
    </row>
    <row r="228" spans="1:17" ht="12.75" customHeight="1">
      <c r="A228" s="9" t="s">
        <v>385</v>
      </c>
      <c r="B228" s="22" t="s">
        <v>386</v>
      </c>
      <c r="C228" s="170" t="s">
        <v>0</v>
      </c>
      <c r="D228" s="171"/>
      <c r="E228" s="171"/>
      <c r="F228" s="172"/>
      <c r="G228" s="43">
        <v>2</v>
      </c>
      <c r="H228" s="44"/>
      <c r="I228" s="31"/>
      <c r="J228" s="40"/>
      <c r="K228" s="30">
        <v>3</v>
      </c>
      <c r="L228" s="56" t="s">
        <v>503</v>
      </c>
      <c r="M228" s="59" t="s">
        <v>6</v>
      </c>
      <c r="N228" s="61" t="s">
        <v>387</v>
      </c>
      <c r="O228" s="63" t="s">
        <v>388</v>
      </c>
      <c r="P228" s="10" t="s">
        <v>133</v>
      </c>
      <c r="Q228" s="120"/>
    </row>
    <row r="229" spans="1:17" ht="12.75" customHeight="1">
      <c r="A229" s="9" t="s">
        <v>387</v>
      </c>
      <c r="B229" s="22" t="s">
        <v>388</v>
      </c>
      <c r="C229" s="170" t="s">
        <v>0</v>
      </c>
      <c r="D229" s="171"/>
      <c r="E229" s="171"/>
      <c r="F229" s="172"/>
      <c r="G229" s="43"/>
      <c r="H229" s="44">
        <v>2</v>
      </c>
      <c r="I229" s="31"/>
      <c r="J229" s="40"/>
      <c r="K229" s="30">
        <v>3</v>
      </c>
      <c r="L229" s="56" t="s">
        <v>504</v>
      </c>
      <c r="M229" s="59" t="s">
        <v>6</v>
      </c>
      <c r="N229" s="61" t="s">
        <v>130</v>
      </c>
      <c r="O229" s="63" t="s">
        <v>131</v>
      </c>
      <c r="P229" s="10" t="s">
        <v>133</v>
      </c>
      <c r="Q229" s="120"/>
    </row>
    <row r="230" spans="1:17" ht="12.75" customHeight="1">
      <c r="A230" s="9" t="s">
        <v>389</v>
      </c>
      <c r="B230" s="22" t="s">
        <v>390</v>
      </c>
      <c r="C230" s="170" t="s">
        <v>0</v>
      </c>
      <c r="D230" s="171"/>
      <c r="E230" s="171"/>
      <c r="F230" s="172"/>
      <c r="G230" s="43">
        <v>2</v>
      </c>
      <c r="H230" s="44"/>
      <c r="I230" s="31"/>
      <c r="J230" s="40"/>
      <c r="K230" s="30">
        <v>3</v>
      </c>
      <c r="L230" s="56" t="s">
        <v>503</v>
      </c>
      <c r="M230" s="59" t="s">
        <v>6</v>
      </c>
      <c r="N230" s="61" t="s">
        <v>130</v>
      </c>
      <c r="O230" s="63" t="s">
        <v>131</v>
      </c>
      <c r="P230" s="10" t="s">
        <v>133</v>
      </c>
      <c r="Q230" s="125"/>
    </row>
    <row r="231" spans="1:17" ht="12.75" customHeight="1">
      <c r="A231" s="11" t="s">
        <v>391</v>
      </c>
      <c r="B231" s="22" t="s">
        <v>392</v>
      </c>
      <c r="C231" s="184" t="s">
        <v>0</v>
      </c>
      <c r="D231" s="185"/>
      <c r="E231" s="185"/>
      <c r="F231" s="186"/>
      <c r="G231" s="43"/>
      <c r="H231" s="44">
        <v>2</v>
      </c>
      <c r="I231" s="31"/>
      <c r="J231" s="40"/>
      <c r="K231" s="30">
        <v>2</v>
      </c>
      <c r="L231" s="56" t="s">
        <v>504</v>
      </c>
      <c r="M231" s="43"/>
      <c r="N231" s="76"/>
      <c r="O231" s="71"/>
      <c r="P231" s="10" t="s">
        <v>133</v>
      </c>
      <c r="Q231" s="127" t="s">
        <v>531</v>
      </c>
    </row>
    <row r="232" spans="1:17" ht="12.75" customHeight="1">
      <c r="A232" s="8" t="s">
        <v>393</v>
      </c>
      <c r="B232" s="21" t="s">
        <v>394</v>
      </c>
      <c r="C232" s="184" t="s">
        <v>0</v>
      </c>
      <c r="D232" s="185"/>
      <c r="E232" s="185"/>
      <c r="F232" s="186"/>
      <c r="G232" s="43">
        <v>2</v>
      </c>
      <c r="H232" s="44"/>
      <c r="I232" s="31"/>
      <c r="J232" s="40"/>
      <c r="K232" s="30">
        <v>3</v>
      </c>
      <c r="L232" s="56" t="s">
        <v>503</v>
      </c>
      <c r="M232" s="59" t="s">
        <v>6</v>
      </c>
      <c r="N232" s="60" t="s">
        <v>395</v>
      </c>
      <c r="O232" s="63" t="s">
        <v>396</v>
      </c>
      <c r="P232" s="10" t="s">
        <v>62</v>
      </c>
      <c r="Q232" s="125"/>
    </row>
    <row r="233" spans="1:17" ht="12.75" customHeight="1">
      <c r="A233" s="8" t="s">
        <v>395</v>
      </c>
      <c r="B233" s="22" t="s">
        <v>396</v>
      </c>
      <c r="C233" s="184" t="s">
        <v>0</v>
      </c>
      <c r="D233" s="185"/>
      <c r="E233" s="185"/>
      <c r="F233" s="186"/>
      <c r="G233" s="43"/>
      <c r="H233" s="44">
        <v>2</v>
      </c>
      <c r="I233" s="31"/>
      <c r="J233" s="40"/>
      <c r="K233" s="30">
        <v>3</v>
      </c>
      <c r="L233" s="56" t="s">
        <v>504</v>
      </c>
      <c r="M233" s="43"/>
      <c r="N233" s="76"/>
      <c r="O233" s="78"/>
      <c r="P233" s="10" t="s">
        <v>62</v>
      </c>
      <c r="Q233" s="125"/>
    </row>
    <row r="234" spans="1:17" ht="12.75" customHeight="1">
      <c r="A234" s="9" t="s">
        <v>397</v>
      </c>
      <c r="B234" s="22" t="s">
        <v>398</v>
      </c>
      <c r="C234" s="184" t="s">
        <v>0</v>
      </c>
      <c r="D234" s="185"/>
      <c r="E234" s="185"/>
      <c r="F234" s="186"/>
      <c r="G234" s="43">
        <v>2</v>
      </c>
      <c r="H234" s="44"/>
      <c r="I234" s="31"/>
      <c r="J234" s="40"/>
      <c r="K234" s="30">
        <v>3</v>
      </c>
      <c r="L234" s="56" t="s">
        <v>503</v>
      </c>
      <c r="M234" s="59" t="s">
        <v>6</v>
      </c>
      <c r="N234" s="61" t="s">
        <v>399</v>
      </c>
      <c r="O234" s="63" t="s">
        <v>401</v>
      </c>
      <c r="P234" s="10" t="s">
        <v>62</v>
      </c>
      <c r="Q234" s="120"/>
    </row>
    <row r="235" spans="1:17" ht="12.75" customHeight="1">
      <c r="A235" s="15" t="s">
        <v>399</v>
      </c>
      <c r="B235" s="22" t="s">
        <v>401</v>
      </c>
      <c r="C235" s="184" t="s">
        <v>0</v>
      </c>
      <c r="D235" s="185"/>
      <c r="E235" s="185"/>
      <c r="F235" s="186"/>
      <c r="G235" s="43"/>
      <c r="H235" s="44">
        <v>2</v>
      </c>
      <c r="I235" s="31"/>
      <c r="J235" s="40"/>
      <c r="K235" s="30">
        <v>3</v>
      </c>
      <c r="L235" s="56" t="s">
        <v>504</v>
      </c>
      <c r="M235" s="43" t="s">
        <v>518</v>
      </c>
      <c r="N235" s="72" t="s">
        <v>59</v>
      </c>
      <c r="O235" s="71" t="s">
        <v>60</v>
      </c>
      <c r="P235" s="10" t="s">
        <v>62</v>
      </c>
      <c r="Q235" s="120"/>
    </row>
    <row r="236" spans="1:17" ht="12.75" customHeight="1">
      <c r="A236" s="11" t="s">
        <v>400</v>
      </c>
      <c r="B236" s="22" t="s">
        <v>402</v>
      </c>
      <c r="C236" s="184" t="s">
        <v>0</v>
      </c>
      <c r="D236" s="185"/>
      <c r="E236" s="185"/>
      <c r="F236" s="186"/>
      <c r="G236" s="43"/>
      <c r="H236" s="44">
        <v>2</v>
      </c>
      <c r="I236" s="31"/>
      <c r="J236" s="40"/>
      <c r="K236" s="30">
        <v>2</v>
      </c>
      <c r="L236" s="56" t="s">
        <v>504</v>
      </c>
      <c r="M236" s="43" t="s">
        <v>518</v>
      </c>
      <c r="N236" s="72" t="s">
        <v>397</v>
      </c>
      <c r="O236" s="71" t="s">
        <v>398</v>
      </c>
      <c r="P236" s="79" t="s">
        <v>532</v>
      </c>
      <c r="Q236" s="127" t="s">
        <v>531</v>
      </c>
    </row>
    <row r="237" spans="1:17" ht="12.75" customHeight="1">
      <c r="A237" s="16" t="s">
        <v>403</v>
      </c>
      <c r="B237" s="27" t="s">
        <v>404</v>
      </c>
      <c r="C237" s="184" t="s">
        <v>0</v>
      </c>
      <c r="D237" s="185"/>
      <c r="E237" s="185"/>
      <c r="F237" s="186"/>
      <c r="G237" s="49">
        <v>2</v>
      </c>
      <c r="H237" s="50"/>
      <c r="I237" s="51"/>
      <c r="J237" s="54"/>
      <c r="K237" s="55">
        <v>3</v>
      </c>
      <c r="L237" s="56" t="s">
        <v>503</v>
      </c>
      <c r="M237" s="49" t="s">
        <v>518</v>
      </c>
      <c r="N237" s="80" t="s">
        <v>135</v>
      </c>
      <c r="O237" s="81" t="s">
        <v>136</v>
      </c>
      <c r="P237" s="17" t="s">
        <v>405</v>
      </c>
      <c r="Q237" s="128"/>
    </row>
    <row r="238" spans="1:17" ht="12.75" customHeight="1">
      <c r="A238" s="9" t="s">
        <v>406</v>
      </c>
      <c r="B238" s="22" t="s">
        <v>407</v>
      </c>
      <c r="C238" s="184" t="s">
        <v>0</v>
      </c>
      <c r="D238" s="185"/>
      <c r="E238" s="185"/>
      <c r="F238" s="186"/>
      <c r="G238" s="43">
        <v>2</v>
      </c>
      <c r="H238" s="44"/>
      <c r="I238" s="31"/>
      <c r="J238" s="40"/>
      <c r="K238" s="30">
        <v>3</v>
      </c>
      <c r="L238" s="56" t="s">
        <v>503</v>
      </c>
      <c r="M238" s="43"/>
      <c r="N238" s="76"/>
      <c r="O238" s="62"/>
      <c r="P238" s="10" t="s">
        <v>408</v>
      </c>
      <c r="Q238" s="125"/>
    </row>
    <row r="239" spans="1:17" ht="12.75" customHeight="1">
      <c r="A239" s="9" t="s">
        <v>409</v>
      </c>
      <c r="B239" s="22" t="s">
        <v>410</v>
      </c>
      <c r="C239" s="184" t="s">
        <v>0</v>
      </c>
      <c r="D239" s="185"/>
      <c r="E239" s="185"/>
      <c r="F239" s="186"/>
      <c r="G239" s="43"/>
      <c r="H239" s="44">
        <v>2</v>
      </c>
      <c r="I239" s="31"/>
      <c r="J239" s="40"/>
      <c r="K239" s="30">
        <v>2</v>
      </c>
      <c r="L239" s="56" t="s">
        <v>504</v>
      </c>
      <c r="M239" s="43"/>
      <c r="N239" s="76"/>
      <c r="O239" s="62"/>
      <c r="P239" s="10" t="s">
        <v>138</v>
      </c>
      <c r="Q239" s="125"/>
    </row>
    <row r="240" spans="1:17" ht="12.75" customHeight="1">
      <c r="A240" s="9" t="s">
        <v>411</v>
      </c>
      <c r="B240" s="22" t="s">
        <v>412</v>
      </c>
      <c r="C240" s="184" t="s">
        <v>0</v>
      </c>
      <c r="D240" s="185"/>
      <c r="E240" s="185"/>
      <c r="F240" s="186"/>
      <c r="G240" s="43">
        <v>4</v>
      </c>
      <c r="H240" s="44"/>
      <c r="I240" s="31"/>
      <c r="J240" s="40"/>
      <c r="K240" s="30">
        <v>6</v>
      </c>
      <c r="L240" s="56" t="s">
        <v>503</v>
      </c>
      <c r="M240" s="43"/>
      <c r="N240" s="76"/>
      <c r="O240" s="62"/>
      <c r="P240" s="10" t="s">
        <v>48</v>
      </c>
      <c r="Q240" s="125"/>
    </row>
    <row r="241" spans="1:17" ht="12.75" customHeight="1">
      <c r="A241" s="9" t="s">
        <v>413</v>
      </c>
      <c r="B241" s="22" t="s">
        <v>414</v>
      </c>
      <c r="C241" s="170" t="s">
        <v>0</v>
      </c>
      <c r="D241" s="171"/>
      <c r="E241" s="171"/>
      <c r="F241" s="172"/>
      <c r="G241" s="43">
        <v>4</v>
      </c>
      <c r="H241" s="44"/>
      <c r="I241" s="31"/>
      <c r="J241" s="40"/>
      <c r="K241" s="30">
        <v>6</v>
      </c>
      <c r="L241" s="56" t="s">
        <v>503</v>
      </c>
      <c r="M241" s="43" t="s">
        <v>518</v>
      </c>
      <c r="N241" s="72" t="s">
        <v>411</v>
      </c>
      <c r="O241" s="71" t="s">
        <v>412</v>
      </c>
      <c r="P241" s="10" t="s">
        <v>48</v>
      </c>
      <c r="Q241" s="120"/>
    </row>
    <row r="242" spans="1:17" ht="12.75" customHeight="1">
      <c r="A242" s="9" t="s">
        <v>415</v>
      </c>
      <c r="B242" s="22" t="s">
        <v>416</v>
      </c>
      <c r="C242" s="170" t="s">
        <v>0</v>
      </c>
      <c r="D242" s="171"/>
      <c r="E242" s="171"/>
      <c r="F242" s="172"/>
      <c r="G242" s="43">
        <v>2</v>
      </c>
      <c r="H242" s="44"/>
      <c r="I242" s="31"/>
      <c r="J242" s="40"/>
      <c r="K242" s="30">
        <v>3</v>
      </c>
      <c r="L242" s="56" t="s">
        <v>503</v>
      </c>
      <c r="M242" s="43"/>
      <c r="N242" s="76"/>
      <c r="O242" s="63"/>
      <c r="P242" s="10" t="s">
        <v>417</v>
      </c>
      <c r="Q242" s="125"/>
    </row>
    <row r="243" spans="1:17" ht="12.75" customHeight="1">
      <c r="A243" s="8" t="s">
        <v>418</v>
      </c>
      <c r="B243" s="22" t="s">
        <v>419</v>
      </c>
      <c r="C243" s="170" t="s">
        <v>0</v>
      </c>
      <c r="D243" s="171"/>
      <c r="E243" s="171"/>
      <c r="F243" s="172"/>
      <c r="G243" s="43">
        <v>2</v>
      </c>
      <c r="H243" s="44"/>
      <c r="I243" s="31"/>
      <c r="J243" s="40"/>
      <c r="K243" s="30">
        <v>3</v>
      </c>
      <c r="L243" s="56" t="s">
        <v>503</v>
      </c>
      <c r="M243" s="59" t="s">
        <v>6</v>
      </c>
      <c r="N243" s="60" t="s">
        <v>420</v>
      </c>
      <c r="O243" s="63" t="s">
        <v>422</v>
      </c>
      <c r="P243" s="10" t="s">
        <v>421</v>
      </c>
      <c r="Q243" s="120"/>
    </row>
    <row r="244" spans="1:17" ht="12.75" customHeight="1">
      <c r="A244" s="8" t="s">
        <v>420</v>
      </c>
      <c r="B244" s="22" t="s">
        <v>422</v>
      </c>
      <c r="C244" s="170" t="s">
        <v>0</v>
      </c>
      <c r="D244" s="171"/>
      <c r="E244" s="171"/>
      <c r="F244" s="172"/>
      <c r="G244" s="43"/>
      <c r="H244" s="44">
        <v>2</v>
      </c>
      <c r="I244" s="31"/>
      <c r="J244" s="40"/>
      <c r="K244" s="30">
        <v>3</v>
      </c>
      <c r="L244" s="56" t="s">
        <v>504</v>
      </c>
      <c r="M244" s="43"/>
      <c r="N244" s="70"/>
      <c r="O244" s="71"/>
      <c r="P244" s="10" t="s">
        <v>421</v>
      </c>
      <c r="Q244" s="120"/>
    </row>
    <row r="245" spans="1:17" ht="12.75" customHeight="1">
      <c r="A245" s="9" t="s">
        <v>423</v>
      </c>
      <c r="B245" s="22" t="s">
        <v>424</v>
      </c>
      <c r="C245" s="170" t="s">
        <v>0</v>
      </c>
      <c r="D245" s="171"/>
      <c r="E245" s="171"/>
      <c r="F245" s="172"/>
      <c r="G245" s="43">
        <v>2</v>
      </c>
      <c r="H245" s="44"/>
      <c r="I245" s="31"/>
      <c r="J245" s="40"/>
      <c r="K245" s="30">
        <v>3</v>
      </c>
      <c r="L245" s="56" t="s">
        <v>503</v>
      </c>
      <c r="M245" s="43"/>
      <c r="N245" s="70"/>
      <c r="O245" s="71"/>
      <c r="P245" s="10" t="s">
        <v>138</v>
      </c>
      <c r="Q245" s="120"/>
    </row>
    <row r="246" spans="1:17" ht="12.75" customHeight="1">
      <c r="A246" s="16" t="s">
        <v>425</v>
      </c>
      <c r="B246" s="27" t="s">
        <v>426</v>
      </c>
      <c r="C246" s="170" t="s">
        <v>0</v>
      </c>
      <c r="D246" s="171"/>
      <c r="E246" s="171"/>
      <c r="F246" s="172"/>
      <c r="G246" s="49">
        <v>2</v>
      </c>
      <c r="H246" s="50"/>
      <c r="I246" s="51"/>
      <c r="J246" s="54"/>
      <c r="K246" s="55">
        <v>3</v>
      </c>
      <c r="L246" s="56" t="s">
        <v>503</v>
      </c>
      <c r="M246" s="49" t="s">
        <v>518</v>
      </c>
      <c r="N246" s="80" t="s">
        <v>135</v>
      </c>
      <c r="O246" s="81" t="s">
        <v>136</v>
      </c>
      <c r="P246" s="17" t="s">
        <v>405</v>
      </c>
      <c r="Q246" s="128"/>
    </row>
    <row r="247" spans="1:17" ht="12.75" customHeight="1">
      <c r="A247" s="9" t="s">
        <v>427</v>
      </c>
      <c r="B247" s="22" t="s">
        <v>428</v>
      </c>
      <c r="C247" s="170" t="s">
        <v>0</v>
      </c>
      <c r="D247" s="171"/>
      <c r="E247" s="171"/>
      <c r="F247" s="172"/>
      <c r="G247" s="43">
        <v>2</v>
      </c>
      <c r="H247" s="44"/>
      <c r="I247" s="31"/>
      <c r="J247" s="40"/>
      <c r="K247" s="30">
        <v>3</v>
      </c>
      <c r="L247" s="56" t="s">
        <v>503</v>
      </c>
      <c r="M247" s="43"/>
      <c r="N247" s="72"/>
      <c r="O247" s="71"/>
      <c r="P247" s="10" t="s">
        <v>429</v>
      </c>
      <c r="Q247" s="125"/>
    </row>
    <row r="248" spans="1:17" ht="12.75" customHeight="1">
      <c r="A248" s="187" t="s">
        <v>505</v>
      </c>
      <c r="B248" s="188"/>
      <c r="C248" s="189">
        <f>SUMIF(C225:C247,"=kv",$G225:$G247)+SUMIF(C225:C247,"=kv",$H225:$H247)+SUMIF(C225:C247,"=kv",$I225:$I247)</f>
        <v>50</v>
      </c>
      <c r="D248" s="190">
        <f>SUMIF(D225:D247,"=x",$G225:$G247)+SUMIF(D225:D247,"=x",$H225:$H247)+SUMIF(D225:D247,"=x",$I225:$I247)</f>
        <v>0</v>
      </c>
      <c r="E248" s="190">
        <f>SUMIF(E225:E247,"=x",$G225:$G247)+SUMIF(E225:E247,"=x",$H225:$H247)+SUMIF(E225:E247,"=x",$I225:$I247)</f>
        <v>0</v>
      </c>
      <c r="F248" s="191">
        <f>SUMIF(F225:F247,"=x",$G225:$G247)+SUMIF(F225:F247,"=x",$H225:$H247)+SUMIF(F225:F247,"=x",$I225:$I247)</f>
        <v>0</v>
      </c>
      <c r="G248" s="192">
        <f>SUM(C248:F248)</f>
        <v>50</v>
      </c>
      <c r="H248" s="192"/>
      <c r="I248" s="192"/>
      <c r="J248" s="192"/>
      <c r="K248" s="192"/>
      <c r="L248" s="192"/>
      <c r="M248" s="32"/>
      <c r="N248" s="65"/>
      <c r="O248" s="65"/>
      <c r="P248" s="66"/>
      <c r="Q248" s="118"/>
    </row>
    <row r="249" spans="1:17" ht="12.75" customHeight="1">
      <c r="A249" s="197" t="s">
        <v>506</v>
      </c>
      <c r="B249" s="198"/>
      <c r="C249" s="199">
        <f>SUMIF(C225:C247,"=kv",$K225:$K247)</f>
        <v>72</v>
      </c>
      <c r="D249" s="200">
        <f>SUMIF(D225:D247,"=x",$K225:$K247)</f>
        <v>0</v>
      </c>
      <c r="E249" s="200">
        <f>SUMIF(E225:E247,"=x",$K225:$K247)</f>
        <v>0</v>
      </c>
      <c r="F249" s="201">
        <f>SUMIF(F225:F247,"=x",$K225:$K247)</f>
        <v>0</v>
      </c>
      <c r="G249" s="202">
        <f>SUM(C249:F249)</f>
        <v>72</v>
      </c>
      <c r="H249" s="202"/>
      <c r="I249" s="202"/>
      <c r="J249" s="202"/>
      <c r="K249" s="202"/>
      <c r="L249" s="202"/>
      <c r="M249" s="34"/>
      <c r="N249" s="65"/>
      <c r="O249" s="65"/>
      <c r="P249" s="66"/>
      <c r="Q249" s="118"/>
    </row>
    <row r="250" spans="1:17" ht="12.75" customHeight="1">
      <c r="A250" s="216" t="s">
        <v>507</v>
      </c>
      <c r="B250" s="217"/>
      <c r="C250" s="218">
        <f t="array" ref="C250">SUMPRODUCT(--(C225:C247="kv"),--($L225:$L247="K(5)"))</f>
        <v>15</v>
      </c>
      <c r="D250" s="219">
        <f>SUMPRODUCT(--(D225:D247="x"),--($K225:$K247="K"))</f>
        <v>0</v>
      </c>
      <c r="E250" s="219">
        <f>SUMPRODUCT(--(E225:E247="x"),--($K225:$K247="K"))</f>
        <v>0</v>
      </c>
      <c r="F250" s="220">
        <f>SUMPRODUCT(--(F225:F247="x"),--($K225:$K247="K"))</f>
        <v>0</v>
      </c>
      <c r="G250" s="221">
        <f>SUM(C250:F250)</f>
        <v>15</v>
      </c>
      <c r="H250" s="221"/>
      <c r="I250" s="221"/>
      <c r="J250" s="221"/>
      <c r="K250" s="221"/>
      <c r="L250" s="221"/>
      <c r="M250" s="36"/>
      <c r="N250" s="65"/>
      <c r="O250" s="65"/>
      <c r="P250" s="66"/>
      <c r="Q250" s="118"/>
    </row>
    <row r="251" spans="1:17" ht="12.75" customHeight="1">
      <c r="A251" s="240" t="s">
        <v>520</v>
      </c>
      <c r="B251" s="241"/>
      <c r="C251" s="230"/>
      <c r="D251" s="226"/>
      <c r="E251" s="226"/>
      <c r="F251" s="227"/>
      <c r="G251" s="231"/>
      <c r="H251" s="231"/>
      <c r="I251" s="231"/>
      <c r="J251" s="231"/>
      <c r="K251" s="231"/>
      <c r="L251" s="231"/>
      <c r="M251" s="69"/>
      <c r="N251" s="226"/>
      <c r="O251" s="226"/>
      <c r="P251" s="227"/>
      <c r="Q251" s="119"/>
    </row>
    <row r="252" spans="1:17" ht="12.75" customHeight="1">
      <c r="A252" s="9" t="s">
        <v>430</v>
      </c>
      <c r="B252" s="22" t="s">
        <v>431</v>
      </c>
      <c r="C252" s="170" t="s">
        <v>0</v>
      </c>
      <c r="D252" s="171"/>
      <c r="E252" s="171"/>
      <c r="F252" s="172"/>
      <c r="G252" s="43">
        <v>2</v>
      </c>
      <c r="H252" s="44"/>
      <c r="I252" s="31"/>
      <c r="J252" s="40"/>
      <c r="K252" s="30">
        <v>3</v>
      </c>
      <c r="L252" s="56" t="s">
        <v>503</v>
      </c>
      <c r="M252" s="43"/>
      <c r="N252" s="76"/>
      <c r="O252" s="63"/>
      <c r="P252" s="10" t="s">
        <v>148</v>
      </c>
      <c r="Q252" s="120"/>
    </row>
    <row r="253" spans="1:17" ht="12.75" customHeight="1">
      <c r="A253" s="9" t="s">
        <v>432</v>
      </c>
      <c r="B253" s="22" t="s">
        <v>433</v>
      </c>
      <c r="C253" s="170" t="s">
        <v>0</v>
      </c>
      <c r="D253" s="171"/>
      <c r="E253" s="171"/>
      <c r="F253" s="172"/>
      <c r="G253" s="43">
        <v>2</v>
      </c>
      <c r="H253" s="44"/>
      <c r="I253" s="31"/>
      <c r="J253" s="40"/>
      <c r="K253" s="30">
        <v>3</v>
      </c>
      <c r="L253" s="56" t="s">
        <v>503</v>
      </c>
      <c r="M253" s="43"/>
      <c r="N253" s="76"/>
      <c r="O253" s="71"/>
      <c r="P253" s="10" t="s">
        <v>434</v>
      </c>
      <c r="Q253" s="120"/>
    </row>
    <row r="254" spans="1:17" ht="12.75" customHeight="1">
      <c r="A254" s="9" t="s">
        <v>435</v>
      </c>
      <c r="B254" s="22" t="s">
        <v>436</v>
      </c>
      <c r="C254" s="170" t="s">
        <v>0</v>
      </c>
      <c r="D254" s="171"/>
      <c r="E254" s="171"/>
      <c r="F254" s="172"/>
      <c r="G254" s="43">
        <v>2</v>
      </c>
      <c r="H254" s="44"/>
      <c r="I254" s="31"/>
      <c r="J254" s="40"/>
      <c r="K254" s="30">
        <v>3</v>
      </c>
      <c r="L254" s="56" t="s">
        <v>503</v>
      </c>
      <c r="M254" s="43"/>
      <c r="N254" s="76"/>
      <c r="O254" s="71"/>
      <c r="P254" s="10" t="s">
        <v>437</v>
      </c>
      <c r="Q254" s="120"/>
    </row>
    <row r="255" spans="1:17" ht="12.75" customHeight="1">
      <c r="A255" s="9" t="s">
        <v>438</v>
      </c>
      <c r="B255" s="22" t="s">
        <v>439</v>
      </c>
      <c r="C255" s="170" t="s">
        <v>0</v>
      </c>
      <c r="D255" s="171"/>
      <c r="E255" s="171"/>
      <c r="F255" s="172"/>
      <c r="G255" s="43">
        <v>2</v>
      </c>
      <c r="H255" s="44"/>
      <c r="I255" s="31"/>
      <c r="J255" s="40"/>
      <c r="K255" s="30">
        <v>3</v>
      </c>
      <c r="L255" s="56" t="s">
        <v>503</v>
      </c>
      <c r="M255" s="43"/>
      <c r="N255" s="76"/>
      <c r="O255" s="71"/>
      <c r="P255" s="10" t="s">
        <v>437</v>
      </c>
      <c r="Q255" s="120"/>
    </row>
    <row r="256" spans="1:17" ht="12.75" customHeight="1">
      <c r="A256" s="9" t="s">
        <v>440</v>
      </c>
      <c r="B256" s="22" t="s">
        <v>441</v>
      </c>
      <c r="C256" s="170" t="s">
        <v>0</v>
      </c>
      <c r="D256" s="171"/>
      <c r="E256" s="171"/>
      <c r="F256" s="172"/>
      <c r="G256" s="43">
        <v>2</v>
      </c>
      <c r="H256" s="44"/>
      <c r="I256" s="31"/>
      <c r="J256" s="40"/>
      <c r="K256" s="30">
        <v>3</v>
      </c>
      <c r="L256" s="56" t="s">
        <v>503</v>
      </c>
      <c r="M256" s="43"/>
      <c r="N256" s="61"/>
      <c r="O256" s="71"/>
      <c r="P256" s="12" t="s">
        <v>533</v>
      </c>
      <c r="Q256" s="125"/>
    </row>
    <row r="257" spans="1:17" ht="12.75" customHeight="1">
      <c r="A257" s="9" t="s">
        <v>442</v>
      </c>
      <c r="B257" s="22" t="s">
        <v>443</v>
      </c>
      <c r="C257" s="170" t="s">
        <v>0</v>
      </c>
      <c r="D257" s="171"/>
      <c r="E257" s="171"/>
      <c r="F257" s="172"/>
      <c r="G257" s="43"/>
      <c r="H257" s="44">
        <v>2</v>
      </c>
      <c r="I257" s="31"/>
      <c r="J257" s="40"/>
      <c r="K257" s="30">
        <v>3</v>
      </c>
      <c r="L257" s="56" t="s">
        <v>504</v>
      </c>
      <c r="M257" s="43"/>
      <c r="N257" s="76"/>
      <c r="O257" s="71"/>
      <c r="P257" s="10" t="s">
        <v>534</v>
      </c>
      <c r="Q257" s="125"/>
    </row>
    <row r="258" spans="1:17" ht="12.75" customHeight="1">
      <c r="A258" s="9" t="s">
        <v>444</v>
      </c>
      <c r="B258" s="22" t="s">
        <v>445</v>
      </c>
      <c r="C258" s="170" t="s">
        <v>0</v>
      </c>
      <c r="D258" s="171"/>
      <c r="E258" s="171"/>
      <c r="F258" s="172"/>
      <c r="G258" s="43">
        <v>2</v>
      </c>
      <c r="H258" s="44"/>
      <c r="I258" s="31"/>
      <c r="J258" s="40"/>
      <c r="K258" s="30">
        <v>3</v>
      </c>
      <c r="L258" s="56" t="s">
        <v>503</v>
      </c>
      <c r="M258" s="43"/>
      <c r="N258" s="76"/>
      <c r="O258" s="71"/>
      <c r="P258" s="10" t="s">
        <v>437</v>
      </c>
      <c r="Q258" s="125"/>
    </row>
    <row r="259" spans="1:17" ht="12.75" customHeight="1">
      <c r="A259" s="9" t="s">
        <v>446</v>
      </c>
      <c r="B259" s="22" t="s">
        <v>447</v>
      </c>
      <c r="C259" s="170" t="s">
        <v>0</v>
      </c>
      <c r="D259" s="171"/>
      <c r="E259" s="171"/>
      <c r="F259" s="172"/>
      <c r="G259" s="45">
        <v>2</v>
      </c>
      <c r="H259" s="46"/>
      <c r="I259" s="31"/>
      <c r="J259" s="40"/>
      <c r="K259" s="30">
        <v>3</v>
      </c>
      <c r="L259" s="56" t="s">
        <v>503</v>
      </c>
      <c r="M259" s="45"/>
      <c r="N259" s="76"/>
      <c r="O259" s="71"/>
      <c r="P259" s="10" t="s">
        <v>437</v>
      </c>
      <c r="Q259" s="125"/>
    </row>
    <row r="260" spans="1:17" ht="12.75" customHeight="1">
      <c r="A260" s="9" t="s">
        <v>448</v>
      </c>
      <c r="B260" s="22" t="s">
        <v>449</v>
      </c>
      <c r="C260" s="170" t="s">
        <v>0</v>
      </c>
      <c r="D260" s="171"/>
      <c r="E260" s="171"/>
      <c r="F260" s="172"/>
      <c r="G260" s="43">
        <v>2</v>
      </c>
      <c r="H260" s="44"/>
      <c r="I260" s="31"/>
      <c r="J260" s="40"/>
      <c r="K260" s="30">
        <v>3</v>
      </c>
      <c r="L260" s="56" t="s">
        <v>503</v>
      </c>
      <c r="M260" s="59" t="s">
        <v>6</v>
      </c>
      <c r="N260" s="61" t="s">
        <v>450</v>
      </c>
      <c r="O260" s="63" t="s">
        <v>451</v>
      </c>
      <c r="P260" s="10" t="s">
        <v>148</v>
      </c>
      <c r="Q260" s="125"/>
    </row>
    <row r="261" spans="1:17" ht="12.75" customHeight="1">
      <c r="A261" s="9" t="s">
        <v>450</v>
      </c>
      <c r="B261" s="22" t="s">
        <v>451</v>
      </c>
      <c r="C261" s="170" t="s">
        <v>0</v>
      </c>
      <c r="D261" s="171"/>
      <c r="E261" s="171"/>
      <c r="F261" s="172"/>
      <c r="G261" s="43"/>
      <c r="H261" s="44">
        <v>2</v>
      </c>
      <c r="I261" s="31"/>
      <c r="J261" s="40"/>
      <c r="K261" s="30">
        <v>3</v>
      </c>
      <c r="L261" s="56" t="s">
        <v>504</v>
      </c>
      <c r="M261" s="43"/>
      <c r="N261" s="76"/>
      <c r="O261" s="71"/>
      <c r="P261" s="10" t="s">
        <v>148</v>
      </c>
      <c r="Q261" s="125"/>
    </row>
    <row r="262" spans="1:17" ht="12.75" customHeight="1">
      <c r="A262" s="9" t="s">
        <v>452</v>
      </c>
      <c r="B262" s="22" t="s">
        <v>453</v>
      </c>
      <c r="C262" s="170" t="s">
        <v>0</v>
      </c>
      <c r="D262" s="171"/>
      <c r="E262" s="171"/>
      <c r="F262" s="172"/>
      <c r="G262" s="43">
        <v>2</v>
      </c>
      <c r="H262" s="44"/>
      <c r="I262" s="31"/>
      <c r="J262" s="40"/>
      <c r="K262" s="30">
        <v>3</v>
      </c>
      <c r="L262" s="56" t="s">
        <v>503</v>
      </c>
      <c r="M262" s="43"/>
      <c r="N262" s="76"/>
      <c r="O262" s="63"/>
      <c r="P262" s="10" t="s">
        <v>148</v>
      </c>
      <c r="Q262" s="125"/>
    </row>
    <row r="263" spans="1:17" ht="12.75" customHeight="1">
      <c r="A263" s="9" t="s">
        <v>454</v>
      </c>
      <c r="B263" s="22" t="s">
        <v>455</v>
      </c>
      <c r="C263" s="170" t="s">
        <v>0</v>
      </c>
      <c r="D263" s="171"/>
      <c r="E263" s="171"/>
      <c r="F263" s="172"/>
      <c r="G263" s="43">
        <v>2</v>
      </c>
      <c r="H263" s="44"/>
      <c r="I263" s="31"/>
      <c r="J263" s="40"/>
      <c r="K263" s="30">
        <v>3</v>
      </c>
      <c r="L263" s="56" t="s">
        <v>503</v>
      </c>
      <c r="M263" s="43"/>
      <c r="N263" s="76"/>
      <c r="O263" s="78"/>
      <c r="P263" s="14" t="s">
        <v>153</v>
      </c>
      <c r="Q263" s="125"/>
    </row>
    <row r="264" spans="1:17" ht="12.75" customHeight="1">
      <c r="A264" s="9" t="s">
        <v>456</v>
      </c>
      <c r="B264" s="22" t="s">
        <v>535</v>
      </c>
      <c r="C264" s="170" t="s">
        <v>0</v>
      </c>
      <c r="D264" s="171"/>
      <c r="E264" s="171"/>
      <c r="F264" s="172"/>
      <c r="G264" s="43"/>
      <c r="H264" s="44">
        <v>2</v>
      </c>
      <c r="I264" s="31"/>
      <c r="J264" s="40"/>
      <c r="K264" s="30">
        <v>3</v>
      </c>
      <c r="L264" s="56" t="s">
        <v>504</v>
      </c>
      <c r="M264" s="43"/>
      <c r="N264" s="76"/>
      <c r="O264" s="63"/>
      <c r="P264" s="10" t="s">
        <v>148</v>
      </c>
      <c r="Q264" s="120"/>
    </row>
    <row r="265" spans="1:17" ht="12.75" customHeight="1">
      <c r="A265" s="9" t="s">
        <v>457</v>
      </c>
      <c r="B265" s="22" t="s">
        <v>458</v>
      </c>
      <c r="C265" s="170" t="s">
        <v>0</v>
      </c>
      <c r="D265" s="171"/>
      <c r="E265" s="171"/>
      <c r="F265" s="172"/>
      <c r="G265" s="43"/>
      <c r="H265" s="44">
        <v>2</v>
      </c>
      <c r="I265" s="31"/>
      <c r="J265" s="40"/>
      <c r="K265" s="30">
        <v>3</v>
      </c>
      <c r="L265" s="56" t="s">
        <v>504</v>
      </c>
      <c r="M265" s="43"/>
      <c r="N265" s="76"/>
      <c r="O265" s="71"/>
      <c r="P265" s="10" t="s">
        <v>434</v>
      </c>
      <c r="Q265" s="120"/>
    </row>
    <row r="266" spans="1:17" ht="12.75" customHeight="1">
      <c r="A266" s="11" t="s">
        <v>459</v>
      </c>
      <c r="B266" s="26" t="s">
        <v>460</v>
      </c>
      <c r="C266" s="170" t="s">
        <v>0</v>
      </c>
      <c r="D266" s="171"/>
      <c r="E266" s="171"/>
      <c r="F266" s="172"/>
      <c r="G266" s="43">
        <v>2</v>
      </c>
      <c r="H266" s="44"/>
      <c r="I266" s="31"/>
      <c r="J266" s="40"/>
      <c r="K266" s="30">
        <v>3</v>
      </c>
      <c r="L266" s="56" t="s">
        <v>503</v>
      </c>
      <c r="M266" s="43" t="s">
        <v>518</v>
      </c>
      <c r="N266" s="72" t="s">
        <v>150</v>
      </c>
      <c r="O266" s="71" t="s">
        <v>151</v>
      </c>
      <c r="P266" s="14" t="s">
        <v>153</v>
      </c>
      <c r="Q266" s="120"/>
    </row>
    <row r="267" spans="1:17" ht="12.75" customHeight="1">
      <c r="A267" s="9" t="s">
        <v>461</v>
      </c>
      <c r="B267" s="22" t="s">
        <v>462</v>
      </c>
      <c r="C267" s="170" t="s">
        <v>0</v>
      </c>
      <c r="D267" s="171"/>
      <c r="E267" s="171"/>
      <c r="F267" s="172"/>
      <c r="G267" s="43">
        <v>2</v>
      </c>
      <c r="H267" s="44"/>
      <c r="I267" s="31"/>
      <c r="J267" s="40"/>
      <c r="K267" s="30">
        <v>3</v>
      </c>
      <c r="L267" s="56" t="s">
        <v>503</v>
      </c>
      <c r="M267" s="43"/>
      <c r="N267" s="72"/>
      <c r="O267" s="71"/>
      <c r="P267" s="14" t="s">
        <v>153</v>
      </c>
      <c r="Q267" s="125"/>
    </row>
    <row r="268" spans="1:17" ht="12.75" customHeight="1">
      <c r="A268" s="9" t="s">
        <v>463</v>
      </c>
      <c r="B268" s="22" t="s">
        <v>464</v>
      </c>
      <c r="C268" s="170" t="s">
        <v>0</v>
      </c>
      <c r="D268" s="171"/>
      <c r="E268" s="171"/>
      <c r="F268" s="172"/>
      <c r="G268" s="43"/>
      <c r="H268" s="44">
        <v>2</v>
      </c>
      <c r="I268" s="31"/>
      <c r="J268" s="40"/>
      <c r="K268" s="30">
        <v>3</v>
      </c>
      <c r="L268" s="56" t="s">
        <v>504</v>
      </c>
      <c r="M268" s="43"/>
      <c r="N268" s="76"/>
      <c r="O268" s="62"/>
      <c r="P268" s="10" t="s">
        <v>434</v>
      </c>
      <c r="Q268" s="125"/>
    </row>
    <row r="269" spans="1:17" ht="12.75" customHeight="1">
      <c r="A269" s="9" t="s">
        <v>465</v>
      </c>
      <c r="B269" s="22" t="s">
        <v>466</v>
      </c>
      <c r="C269" s="170" t="s">
        <v>0</v>
      </c>
      <c r="D269" s="171"/>
      <c r="E269" s="171"/>
      <c r="F269" s="172"/>
      <c r="G269" s="43"/>
      <c r="H269" s="44">
        <v>2</v>
      </c>
      <c r="I269" s="31"/>
      <c r="J269" s="40"/>
      <c r="K269" s="30">
        <v>3</v>
      </c>
      <c r="L269" s="56" t="s">
        <v>504</v>
      </c>
      <c r="M269" s="43"/>
      <c r="N269" s="76"/>
      <c r="O269" s="62"/>
      <c r="P269" s="10" t="s">
        <v>467</v>
      </c>
      <c r="Q269" s="125"/>
    </row>
    <row r="270" spans="1:17" ht="12.75" customHeight="1">
      <c r="A270" s="9" t="s">
        <v>468</v>
      </c>
      <c r="B270" s="22" t="s">
        <v>469</v>
      </c>
      <c r="C270" s="170" t="s">
        <v>0</v>
      </c>
      <c r="D270" s="171"/>
      <c r="E270" s="171"/>
      <c r="F270" s="172"/>
      <c r="G270" s="43">
        <v>2</v>
      </c>
      <c r="H270" s="44"/>
      <c r="I270" s="31"/>
      <c r="J270" s="40"/>
      <c r="K270" s="30">
        <v>3</v>
      </c>
      <c r="L270" s="56" t="s">
        <v>503</v>
      </c>
      <c r="M270" s="43"/>
      <c r="N270" s="76"/>
      <c r="O270" s="71"/>
      <c r="P270" s="14" t="s">
        <v>437</v>
      </c>
      <c r="Q270" s="120"/>
    </row>
    <row r="271" spans="1:17" ht="12.75" customHeight="1">
      <c r="A271" s="9" t="s">
        <v>470</v>
      </c>
      <c r="B271" s="22" t="s">
        <v>471</v>
      </c>
      <c r="C271" s="170" t="s">
        <v>0</v>
      </c>
      <c r="D271" s="171"/>
      <c r="E271" s="171"/>
      <c r="F271" s="172"/>
      <c r="G271" s="43">
        <v>2</v>
      </c>
      <c r="H271" s="44"/>
      <c r="I271" s="31"/>
      <c r="J271" s="40"/>
      <c r="K271" s="30">
        <v>3</v>
      </c>
      <c r="L271" s="56" t="s">
        <v>503</v>
      </c>
      <c r="M271" s="59" t="s">
        <v>6</v>
      </c>
      <c r="N271" s="61" t="s">
        <v>472</v>
      </c>
      <c r="O271" s="63" t="s">
        <v>474</v>
      </c>
      <c r="P271" s="10" t="s">
        <v>473</v>
      </c>
      <c r="Q271" s="125"/>
    </row>
    <row r="272" spans="1:17" ht="12.75" customHeight="1">
      <c r="A272" s="9" t="s">
        <v>472</v>
      </c>
      <c r="B272" s="22" t="s">
        <v>474</v>
      </c>
      <c r="C272" s="170" t="s">
        <v>0</v>
      </c>
      <c r="D272" s="171"/>
      <c r="E272" s="171"/>
      <c r="F272" s="172"/>
      <c r="G272" s="43"/>
      <c r="H272" s="44">
        <v>2</v>
      </c>
      <c r="I272" s="31"/>
      <c r="J272" s="40"/>
      <c r="K272" s="30">
        <v>3</v>
      </c>
      <c r="L272" s="56" t="s">
        <v>504</v>
      </c>
      <c r="M272" s="43"/>
      <c r="N272" s="76"/>
      <c r="O272" s="63"/>
      <c r="P272" s="10" t="s">
        <v>473</v>
      </c>
      <c r="Q272" s="120"/>
    </row>
    <row r="273" spans="1:17" ht="12.75" customHeight="1">
      <c r="A273" s="9" t="s">
        <v>475</v>
      </c>
      <c r="B273" s="22" t="s">
        <v>476</v>
      </c>
      <c r="C273" s="170" t="s">
        <v>0</v>
      </c>
      <c r="D273" s="171"/>
      <c r="E273" s="171"/>
      <c r="F273" s="172"/>
      <c r="G273" s="43">
        <v>2</v>
      </c>
      <c r="H273" s="44"/>
      <c r="I273" s="31"/>
      <c r="J273" s="40"/>
      <c r="K273" s="30">
        <v>3</v>
      </c>
      <c r="L273" s="56" t="s">
        <v>503</v>
      </c>
      <c r="M273" s="43"/>
      <c r="N273" s="76"/>
      <c r="O273" s="71"/>
      <c r="P273" s="10" t="s">
        <v>467</v>
      </c>
      <c r="Q273" s="120"/>
    </row>
    <row r="274" spans="1:17" ht="12.75" customHeight="1">
      <c r="A274" s="9" t="s">
        <v>477</v>
      </c>
      <c r="B274" s="22" t="s">
        <v>478</v>
      </c>
      <c r="C274" s="170" t="s">
        <v>0</v>
      </c>
      <c r="D274" s="171"/>
      <c r="E274" s="171"/>
      <c r="F274" s="172"/>
      <c r="G274" s="43">
        <v>2</v>
      </c>
      <c r="H274" s="44"/>
      <c r="I274" s="31"/>
      <c r="J274" s="40"/>
      <c r="K274" s="30">
        <v>3</v>
      </c>
      <c r="L274" s="56" t="s">
        <v>503</v>
      </c>
      <c r="M274" s="43"/>
      <c r="N274" s="76"/>
      <c r="O274" s="71"/>
      <c r="P274" s="10" t="s">
        <v>148</v>
      </c>
      <c r="Q274" s="120"/>
    </row>
    <row r="275" spans="1:17" ht="12.75" customHeight="1">
      <c r="A275" s="187" t="s">
        <v>505</v>
      </c>
      <c r="B275" s="188"/>
      <c r="C275" s="189">
        <f>SUMIF(C252:C274,"=kv",$G252:$G274)+SUMIF(C252:C274,"=kv",$H252:$H274)+SUMIF(C252:C274,"=kv",$I252:$I274)</f>
        <v>46</v>
      </c>
      <c r="D275" s="190">
        <f>SUMIF(D252:D274,"=x",$G252:$G274)+SUMIF(D252:D274,"=x",$H252:$H274)+SUMIF(D252:D274,"=x",$I252:$I274)</f>
        <v>0</v>
      </c>
      <c r="E275" s="190">
        <f>SUMIF(E252:E274,"=x",$G252:$G274)+SUMIF(E252:E274,"=x",$H252:$H274)+SUMIF(E252:E274,"=x",$I252:$I274)</f>
        <v>0</v>
      </c>
      <c r="F275" s="191">
        <f>SUMIF(F252:F274,"=x",$G252:$G274)+SUMIF(F252:F274,"=x",$H252:$H274)+SUMIF(F252:F274,"=x",$I252:$I274)</f>
        <v>0</v>
      </c>
      <c r="G275" s="192">
        <f>SUM(C275:F275)</f>
        <v>46</v>
      </c>
      <c r="H275" s="192"/>
      <c r="I275" s="192"/>
      <c r="J275" s="192"/>
      <c r="K275" s="192"/>
      <c r="L275" s="192"/>
      <c r="M275" s="32"/>
      <c r="N275" s="65"/>
      <c r="O275" s="65"/>
      <c r="P275" s="66"/>
      <c r="Q275" s="118"/>
    </row>
    <row r="276" spans="1:17" ht="12.75" customHeight="1">
      <c r="A276" s="197" t="s">
        <v>506</v>
      </c>
      <c r="B276" s="198"/>
      <c r="C276" s="199">
        <f>SUMIF(C252:C274,"=kv",$K252:$K274)</f>
        <v>69</v>
      </c>
      <c r="D276" s="200">
        <f>SUMIF(D252:D274,"=x",$K252:$K274)</f>
        <v>0</v>
      </c>
      <c r="E276" s="200">
        <f>SUMIF(E252:E274,"=x",$K252:$K274)</f>
        <v>0</v>
      </c>
      <c r="F276" s="201">
        <f>SUMIF(F252:F274,"=x",$K252:$K274)</f>
        <v>0</v>
      </c>
      <c r="G276" s="202">
        <f>SUM(C276:F276)</f>
        <v>69</v>
      </c>
      <c r="H276" s="202"/>
      <c r="I276" s="202"/>
      <c r="J276" s="202"/>
      <c r="K276" s="202"/>
      <c r="L276" s="202"/>
      <c r="M276" s="34"/>
      <c r="N276" s="65"/>
      <c r="O276" s="65"/>
      <c r="P276" s="66"/>
      <c r="Q276" s="118"/>
    </row>
    <row r="277" spans="1:17" ht="12.75" customHeight="1">
      <c r="A277" s="216" t="s">
        <v>507</v>
      </c>
      <c r="B277" s="217"/>
      <c r="C277" s="218">
        <f t="array" ref="C277">SUMPRODUCT(--(C252:C274="kv"),--($L252:$L274="K(5)"))</f>
        <v>16</v>
      </c>
      <c r="D277" s="219">
        <f>SUMPRODUCT(--(D252:D274="x"),--($K252:$K274="K"))</f>
        <v>0</v>
      </c>
      <c r="E277" s="219">
        <f>SUMPRODUCT(--(E252:E274="x"),--($K252:$K274="K"))</f>
        <v>0</v>
      </c>
      <c r="F277" s="220">
        <f>SUMPRODUCT(--(F252:F274="x"),--($K252:$K274="K"))</f>
        <v>0</v>
      </c>
      <c r="G277" s="221">
        <f>SUM(C277:F277)</f>
        <v>16</v>
      </c>
      <c r="H277" s="221"/>
      <c r="I277" s="221"/>
      <c r="J277" s="221"/>
      <c r="K277" s="221"/>
      <c r="L277" s="221"/>
      <c r="M277" s="36"/>
      <c r="N277" s="65"/>
      <c r="O277" s="65"/>
      <c r="P277" s="66"/>
      <c r="Q277" s="118"/>
    </row>
    <row r="278" spans="1:17" ht="12.75" customHeight="1">
      <c r="A278" s="240" t="s">
        <v>552</v>
      </c>
      <c r="B278" s="241"/>
      <c r="C278" s="230"/>
      <c r="D278" s="226"/>
      <c r="E278" s="226"/>
      <c r="F278" s="227"/>
      <c r="G278" s="231"/>
      <c r="H278" s="231"/>
      <c r="I278" s="231"/>
      <c r="J278" s="231"/>
      <c r="K278" s="231"/>
      <c r="L278" s="231"/>
      <c r="M278" s="69"/>
      <c r="N278" s="226"/>
      <c r="O278" s="226"/>
      <c r="P278" s="227"/>
      <c r="Q278" s="119"/>
    </row>
    <row r="279" spans="1:17" ht="12.75" customHeight="1">
      <c r="A279" s="18"/>
      <c r="B279" s="22" t="s">
        <v>552</v>
      </c>
      <c r="C279" s="30"/>
      <c r="D279" s="31"/>
      <c r="E279" s="31"/>
      <c r="F279" s="40"/>
      <c r="G279" s="30"/>
      <c r="H279" s="31"/>
      <c r="I279" s="31"/>
      <c r="J279" s="40"/>
      <c r="K279" s="30">
        <v>15</v>
      </c>
      <c r="L279" s="40"/>
      <c r="M279" s="30"/>
      <c r="N279" s="31"/>
      <c r="O279" s="31"/>
      <c r="P279" s="10" t="s">
        <v>417</v>
      </c>
      <c r="Q279" s="129"/>
    </row>
    <row r="280" spans="1:17" ht="12.75" customHeight="1">
      <c r="A280" s="187" t="s">
        <v>505</v>
      </c>
      <c r="B280" s="188"/>
      <c r="C280" s="189"/>
      <c r="D280" s="190"/>
      <c r="E280" s="190"/>
      <c r="F280" s="191"/>
      <c r="G280" s="192">
        <f>SUM(C280:F280)</f>
        <v>0</v>
      </c>
      <c r="H280" s="192"/>
      <c r="I280" s="192"/>
      <c r="J280" s="192"/>
      <c r="K280" s="192"/>
      <c r="L280" s="192"/>
      <c r="M280" s="32"/>
      <c r="N280" s="65"/>
      <c r="O280" s="65"/>
      <c r="P280" s="66"/>
      <c r="Q280" s="118"/>
    </row>
    <row r="281" spans="1:17" ht="12.75" customHeight="1">
      <c r="A281" s="197" t="s">
        <v>506</v>
      </c>
      <c r="B281" s="198"/>
      <c r="C281" s="199">
        <v>15</v>
      </c>
      <c r="D281" s="200">
        <f>SUMIF(D256:D278,"=x",$K256:$K278)</f>
        <v>0</v>
      </c>
      <c r="E281" s="200">
        <f>SUMIF(E256:E278,"=x",$K256:$K278)</f>
        <v>0</v>
      </c>
      <c r="F281" s="201">
        <f>SUMIF(F256:F278,"=x",$K256:$K278)</f>
        <v>0</v>
      </c>
      <c r="G281" s="202">
        <f>SUM(C281:F281)</f>
        <v>15</v>
      </c>
      <c r="H281" s="202"/>
      <c r="I281" s="202"/>
      <c r="J281" s="202"/>
      <c r="K281" s="202"/>
      <c r="L281" s="202"/>
      <c r="M281" s="34"/>
      <c r="N281" s="65"/>
      <c r="O281" s="65"/>
      <c r="P281" s="66"/>
      <c r="Q281" s="118"/>
    </row>
    <row r="282" spans="1:17" ht="12.75" customHeight="1">
      <c r="A282" s="216" t="s">
        <v>507</v>
      </c>
      <c r="B282" s="217"/>
      <c r="C282" s="218"/>
      <c r="D282" s="219"/>
      <c r="E282" s="219"/>
      <c r="F282" s="220"/>
      <c r="G282" s="221">
        <f>SUM(C282:F282)</f>
        <v>0</v>
      </c>
      <c r="H282" s="221"/>
      <c r="I282" s="221"/>
      <c r="J282" s="221"/>
      <c r="K282" s="221"/>
      <c r="L282" s="221"/>
      <c r="M282" s="36"/>
      <c r="N282" s="65"/>
      <c r="O282" s="65"/>
      <c r="P282" s="66"/>
      <c r="Q282" s="118"/>
    </row>
    <row r="283" spans="1:17" ht="12.75" customHeight="1">
      <c r="A283" s="240" t="s">
        <v>536</v>
      </c>
      <c r="B283" s="241"/>
      <c r="C283" s="242" t="s">
        <v>537</v>
      </c>
      <c r="D283" s="243"/>
      <c r="E283" s="243"/>
      <c r="F283" s="243"/>
      <c r="G283" s="243"/>
      <c r="H283" s="243"/>
      <c r="I283" s="243"/>
      <c r="J283" s="243"/>
      <c r="K283" s="243"/>
      <c r="L283" s="243"/>
      <c r="M283" s="243"/>
      <c r="N283" s="243"/>
      <c r="O283" s="243"/>
      <c r="P283" s="243"/>
      <c r="Q283" s="244"/>
    </row>
    <row r="284" spans="1:17" ht="12.75" customHeight="1">
      <c r="A284" s="9" t="s">
        <v>479</v>
      </c>
      <c r="B284" s="22" t="s">
        <v>480</v>
      </c>
      <c r="C284" s="30" t="s">
        <v>538</v>
      </c>
      <c r="D284" s="31"/>
      <c r="E284" s="31"/>
      <c r="F284" s="40"/>
      <c r="G284" s="43"/>
      <c r="H284" s="44">
        <v>2</v>
      </c>
      <c r="I284" s="31"/>
      <c r="J284" s="40"/>
      <c r="K284" s="30">
        <v>3</v>
      </c>
      <c r="L284" s="56" t="s">
        <v>504</v>
      </c>
      <c r="M284" s="43"/>
      <c r="N284" s="72"/>
      <c r="O284" s="71"/>
      <c r="P284" s="10" t="s">
        <v>17</v>
      </c>
      <c r="Q284" s="130"/>
    </row>
    <row r="285" spans="1:17" ht="12.75" customHeight="1">
      <c r="A285" s="9" t="s">
        <v>481</v>
      </c>
      <c r="B285" s="22" t="s">
        <v>482</v>
      </c>
      <c r="C285" s="30"/>
      <c r="D285" s="31" t="s">
        <v>538</v>
      </c>
      <c r="E285" s="31"/>
      <c r="F285" s="40"/>
      <c r="G285" s="43"/>
      <c r="H285" s="44">
        <v>2</v>
      </c>
      <c r="I285" s="31"/>
      <c r="J285" s="40"/>
      <c r="K285" s="30">
        <v>3</v>
      </c>
      <c r="L285" s="56" t="s">
        <v>504</v>
      </c>
      <c r="M285" s="43"/>
      <c r="N285" s="72"/>
      <c r="O285" s="71"/>
      <c r="P285" s="10" t="s">
        <v>17</v>
      </c>
      <c r="Q285" s="117"/>
    </row>
    <row r="286" spans="1:17" ht="12.75" customHeight="1">
      <c r="A286" s="187" t="s">
        <v>505</v>
      </c>
      <c r="B286" s="188"/>
      <c r="C286" s="32">
        <f>SUMIF(C284:C285,"=x",$G284:$G285)+SUMIF(C284:C285,"=x",$H284:$H285)+SUMIF(C284:C285,"=x",$I284:$I285)</f>
        <v>2</v>
      </c>
      <c r="D286" s="33">
        <f>SUMIF(D284:D285,"=x",$G284:$G285)+SUMIF(D284:D285,"=x",$H284:$H285)+SUMIF(D284:D285,"=x",$I284:$I285)</f>
        <v>2</v>
      </c>
      <c r="E286" s="33">
        <f>SUMIF(E284:E285,"=x",$G284:$G285)+SUMIF(E284:E285,"=x",$H284:$H285)+SUMIF(E284:E285,"=x",$I284:$I285)</f>
        <v>0</v>
      </c>
      <c r="F286" s="41">
        <f>SUMIF(F284:F285,"=x",$G284:$G285)+SUMIF(F284:F285,"=x",$H284:$H285)+SUMIF(F284:F285,"=x",$I284:$I285)</f>
        <v>0</v>
      </c>
      <c r="G286" s="192">
        <f>SUM(C286:F286)</f>
        <v>4</v>
      </c>
      <c r="H286" s="192"/>
      <c r="I286" s="192"/>
      <c r="J286" s="192"/>
      <c r="K286" s="192"/>
      <c r="L286" s="192"/>
      <c r="M286" s="32"/>
      <c r="N286" s="65"/>
      <c r="O286" s="65"/>
      <c r="P286" s="66"/>
      <c r="Q286" s="118"/>
    </row>
    <row r="287" spans="1:17" ht="12.75" customHeight="1">
      <c r="A287" s="197" t="s">
        <v>506</v>
      </c>
      <c r="B287" s="198"/>
      <c r="C287" s="34">
        <f>SUMIF(C284:C285,"=x",$K284:$K285)</f>
        <v>3</v>
      </c>
      <c r="D287" s="35">
        <f>SUMIF(D284:D285,"=x",$K284:$K285)</f>
        <v>3</v>
      </c>
      <c r="E287" s="35">
        <f>SUMIF(E284:E285,"=x",$K284:$K285)</f>
        <v>0</v>
      </c>
      <c r="F287" s="42">
        <f>SUMIF(F284:F285,"=x",$K284:$K285)</f>
        <v>0</v>
      </c>
      <c r="G287" s="202">
        <f>SUM(C287:F287)</f>
        <v>6</v>
      </c>
      <c r="H287" s="202"/>
      <c r="I287" s="202"/>
      <c r="J287" s="202"/>
      <c r="K287" s="202"/>
      <c r="L287" s="202"/>
      <c r="M287" s="34"/>
      <c r="N287" s="65"/>
      <c r="O287" s="65"/>
      <c r="P287" s="66"/>
      <c r="Q287" s="118"/>
    </row>
    <row r="288" spans="1:17" ht="12.75" customHeight="1" thickBot="1">
      <c r="A288" s="203" t="s">
        <v>507</v>
      </c>
      <c r="B288" s="204"/>
      <c r="C288" s="85">
        <f t="array" ref="C288">SUMPRODUCT(--(C284:C285="x"),--($L284:$L285="K(5)"))</f>
        <v>0</v>
      </c>
      <c r="D288" s="99">
        <f t="array" ref="D288">SUMPRODUCT(--(D284:D285="x"),--($L284:$L285="K(5)"))</f>
        <v>0</v>
      </c>
      <c r="E288" s="99">
        <f t="array" ref="E288">SUMPRODUCT(--(E284:E285="x"),--($L284:$L285="K(5)"))</f>
        <v>0</v>
      </c>
      <c r="F288" s="100">
        <f t="array" ref="F288">SUMPRODUCT(--(F284:F285="x"),--($L284:$L285="K(5)"))</f>
        <v>0</v>
      </c>
      <c r="G288" s="206">
        <f>SUM(C288:F288)</f>
        <v>0</v>
      </c>
      <c r="H288" s="206"/>
      <c r="I288" s="206"/>
      <c r="J288" s="206"/>
      <c r="K288" s="206"/>
      <c r="L288" s="206"/>
      <c r="M288" s="85"/>
      <c r="N288" s="86"/>
      <c r="O288" s="86"/>
      <c r="P288" s="87"/>
      <c r="Q288" s="122"/>
    </row>
    <row r="289" spans="1:17" ht="50.25" customHeight="1" thickBot="1">
      <c r="A289" s="176" t="s">
        <v>539</v>
      </c>
      <c r="B289" s="177"/>
      <c r="C289" s="245" t="s">
        <v>537</v>
      </c>
      <c r="D289" s="246"/>
      <c r="E289" s="246"/>
      <c r="F289" s="246"/>
      <c r="G289" s="246"/>
      <c r="H289" s="246"/>
      <c r="I289" s="246"/>
      <c r="J289" s="246"/>
      <c r="K289" s="246"/>
      <c r="L289" s="246"/>
      <c r="M289" s="246"/>
      <c r="N289" s="246"/>
      <c r="O289" s="246"/>
      <c r="P289" s="246"/>
      <c r="Q289" s="247"/>
    </row>
    <row r="290" spans="1:17" ht="12.75" customHeight="1">
      <c r="A290" s="88" t="s">
        <v>483</v>
      </c>
      <c r="B290" s="101" t="s">
        <v>484</v>
      </c>
      <c r="C290" s="93"/>
      <c r="D290" s="91"/>
      <c r="E290" s="91" t="s">
        <v>538</v>
      </c>
      <c r="F290" s="92"/>
      <c r="G290" s="90"/>
      <c r="H290" s="102">
        <v>1</v>
      </c>
      <c r="I290" s="91"/>
      <c r="J290" s="92"/>
      <c r="K290" s="93">
        <v>5</v>
      </c>
      <c r="L290" s="94" t="s">
        <v>504</v>
      </c>
      <c r="M290" s="90"/>
      <c r="N290" s="103"/>
      <c r="O290" s="103"/>
      <c r="P290" s="98" t="s">
        <v>17</v>
      </c>
      <c r="Q290" s="132"/>
    </row>
    <row r="291" spans="1:17" ht="12.75" customHeight="1">
      <c r="A291" s="8" t="s">
        <v>485</v>
      </c>
      <c r="B291" s="25" t="s">
        <v>486</v>
      </c>
      <c r="C291" s="30"/>
      <c r="D291" s="31"/>
      <c r="E291" s="31"/>
      <c r="F291" s="40" t="s">
        <v>538</v>
      </c>
      <c r="G291" s="43"/>
      <c r="H291" s="44">
        <v>1</v>
      </c>
      <c r="I291" s="31"/>
      <c r="J291" s="40"/>
      <c r="K291" s="30">
        <v>15</v>
      </c>
      <c r="L291" s="56" t="s">
        <v>504</v>
      </c>
      <c r="M291" s="59" t="s">
        <v>6</v>
      </c>
      <c r="N291" s="61" t="s">
        <v>483</v>
      </c>
      <c r="O291" s="82" t="s">
        <v>484</v>
      </c>
      <c r="P291" s="10" t="s">
        <v>17</v>
      </c>
      <c r="Q291" s="124"/>
    </row>
    <row r="292" spans="1:17" ht="12.75" customHeight="1">
      <c r="A292" s="187" t="s">
        <v>505</v>
      </c>
      <c r="B292" s="188"/>
      <c r="C292" s="32">
        <f>SUMIF(C290:C291,"=x",$G290:$G291)+SUMIF(C290:C291,"=x",$H290:$H291)+SUMIF(C290:C291,"=x",$I290:$I291)</f>
        <v>0</v>
      </c>
      <c r="D292" s="33">
        <f>SUMIF(D290:D291,"=x",$G290:$G291)+SUMIF(D290:D291,"=x",$H290:$H291)+SUMIF(D290:D291,"=x",$I290:$I291)</f>
        <v>0</v>
      </c>
      <c r="E292" s="33">
        <f>SUMIF(E290:E291,"=x",$G290:$G291)+SUMIF(E290:E291,"=x",$H290:$H291)+SUMIF(E290:E291,"=x",$I290:$I291)</f>
        <v>1</v>
      </c>
      <c r="F292" s="41">
        <f>SUMIF(F290:F291,"=x",$G290:$G291)+SUMIF(F290:F291,"=x",$H290:$H291)+SUMIF(F290:F291,"=x",$I290:$I291)</f>
        <v>1</v>
      </c>
      <c r="G292" s="192">
        <f>SUM(C292:F292)</f>
        <v>2</v>
      </c>
      <c r="H292" s="192"/>
      <c r="I292" s="192"/>
      <c r="J292" s="192"/>
      <c r="K292" s="192"/>
      <c r="L292" s="192"/>
      <c r="M292" s="32"/>
      <c r="N292" s="65"/>
      <c r="O292" s="65"/>
      <c r="P292" s="66"/>
      <c r="Q292" s="118"/>
    </row>
    <row r="293" spans="1:17" ht="12.75" customHeight="1">
      <c r="A293" s="197" t="s">
        <v>506</v>
      </c>
      <c r="B293" s="198"/>
      <c r="C293" s="34">
        <f>SUMIF(C290:C291,"=x",$K290:$K291)</f>
        <v>0</v>
      </c>
      <c r="D293" s="35">
        <f>SUMIF(D290:D291,"=x",$K290:$K291)</f>
        <v>0</v>
      </c>
      <c r="E293" s="35">
        <f>SUMIF(E290:E291,"=x",$K290:$K291)</f>
        <v>5</v>
      </c>
      <c r="F293" s="42">
        <f>SUMIF(F290:F291,"=x",$K290:$K291)</f>
        <v>15</v>
      </c>
      <c r="G293" s="202">
        <f>SUM(C293:F293)</f>
        <v>20</v>
      </c>
      <c r="H293" s="202"/>
      <c r="I293" s="202"/>
      <c r="J293" s="202"/>
      <c r="K293" s="202"/>
      <c r="L293" s="202"/>
      <c r="M293" s="34"/>
      <c r="N293" s="65"/>
      <c r="O293" s="65"/>
      <c r="P293" s="66"/>
      <c r="Q293" s="118"/>
    </row>
    <row r="294" spans="1:17" ht="12.75" customHeight="1" thickBot="1">
      <c r="A294" s="203" t="s">
        <v>507</v>
      </c>
      <c r="B294" s="204"/>
      <c r="C294" s="85">
        <f t="array" ref="C294">SUMPRODUCT(--(C290:C291="x"),--($L290:$L291="K(5)"))</f>
        <v>0</v>
      </c>
      <c r="D294" s="99">
        <f t="array" ref="D294">SUMPRODUCT(--(D290:D291="x"),--($L290:$L291="K(5)"))</f>
        <v>0</v>
      </c>
      <c r="E294" s="99">
        <f t="array" ref="E294">SUMPRODUCT(--(E290:E291="x"),--($L290:$L291="K(5)"))</f>
        <v>0</v>
      </c>
      <c r="F294" s="100">
        <f t="array" ref="F294">SUMPRODUCT(--(F290:F291="x"),--($L290:$L291="K(5)"))</f>
        <v>0</v>
      </c>
      <c r="G294" s="206">
        <f>SUM(C294:F294)</f>
        <v>0</v>
      </c>
      <c r="H294" s="206"/>
      <c r="I294" s="206"/>
      <c r="J294" s="206"/>
      <c r="K294" s="206"/>
      <c r="L294" s="206"/>
      <c r="M294" s="85"/>
      <c r="N294" s="86"/>
      <c r="O294" s="86"/>
      <c r="P294" s="87"/>
      <c r="Q294" s="122"/>
    </row>
    <row r="295" spans="1:17" ht="50.25" customHeight="1" thickBot="1">
      <c r="A295" s="248" t="s">
        <v>540</v>
      </c>
      <c r="B295" s="249"/>
      <c r="C295" s="249"/>
      <c r="D295" s="249"/>
      <c r="E295" s="249"/>
      <c r="F295" s="249"/>
      <c r="G295" s="249"/>
      <c r="H295" s="249"/>
      <c r="I295" s="249"/>
      <c r="J295" s="249"/>
      <c r="K295" s="249"/>
      <c r="L295" s="249"/>
      <c r="M295" s="104"/>
      <c r="N295" s="250"/>
      <c r="O295" s="250"/>
      <c r="P295" s="251"/>
      <c r="Q295" s="131"/>
    </row>
    <row r="296" spans="1:17" ht="12.75">
      <c r="A296" s="88"/>
      <c r="B296" s="101" t="s">
        <v>541</v>
      </c>
      <c r="C296" s="252" t="s">
        <v>538</v>
      </c>
      <c r="D296" s="253"/>
      <c r="E296" s="253"/>
      <c r="F296" s="254"/>
      <c r="G296" s="90"/>
      <c r="H296" s="102"/>
      <c r="I296" s="91"/>
      <c r="J296" s="92"/>
      <c r="K296" s="93">
        <v>6</v>
      </c>
      <c r="L296" s="94"/>
      <c r="M296" s="90"/>
      <c r="N296" s="103"/>
      <c r="O296" s="103"/>
      <c r="P296" s="98" t="s">
        <v>17</v>
      </c>
      <c r="Q296" s="132"/>
    </row>
    <row r="297" spans="1:17" ht="12.75">
      <c r="A297" s="187" t="s">
        <v>505</v>
      </c>
      <c r="B297" s="188"/>
      <c r="C297" s="189">
        <f>SUMIF(C296:C296,"=szv",$G296:$G296)+SUMIF(C296:C296,"=szv",$H296:$H296)+SUMIF(C296:C296,"=szv",$I296:$I296)</f>
        <v>0</v>
      </c>
      <c r="D297" s="190">
        <f>SUMIF(D291:D296,"=x",$G291:$G296)+SUMIF(D291:D296,"=x",$H291:$H296)+SUMIF(D291:D296,"=x",$I291:$I296)</f>
        <v>0</v>
      </c>
      <c r="E297" s="190">
        <f>SUMIF(E291:E296,"=x",$G291:$G296)+SUMIF(E291:E296,"=x",$H291:$H296)+SUMIF(E291:E296,"=x",$I291:$I296)</f>
        <v>0</v>
      </c>
      <c r="F297" s="191">
        <f>SUMIF(F291:F296,"=x",$G291:$G296)+SUMIF(F291:F296,"=x",$H291:$H296)+SUMIF(F291:F296,"=x",$I291:$I296)</f>
        <v>1</v>
      </c>
      <c r="G297" s="192">
        <f>SUM(C297)</f>
        <v>0</v>
      </c>
      <c r="H297" s="192"/>
      <c r="I297" s="192"/>
      <c r="J297" s="192"/>
      <c r="K297" s="192"/>
      <c r="L297" s="192"/>
      <c r="M297" s="32"/>
      <c r="N297" s="65"/>
      <c r="O297" s="65"/>
      <c r="P297" s="66"/>
      <c r="Q297" s="118"/>
    </row>
    <row r="298" spans="1:17" ht="12.75">
      <c r="A298" s="197" t="s">
        <v>506</v>
      </c>
      <c r="B298" s="198"/>
      <c r="C298" s="199">
        <f>SUMIF(C296:C296,"=szv",$K296:$K296)</f>
        <v>0</v>
      </c>
      <c r="D298" s="200">
        <f>SUMIF(D291:D296,"=x",$K291:$K296)</f>
        <v>0</v>
      </c>
      <c r="E298" s="200">
        <f>SUMIF(E291:E296,"=x",$K291:$K296)</f>
        <v>0</v>
      </c>
      <c r="F298" s="201">
        <f>SUMIF(F291:F296,"=x",$K291:$K296)</f>
        <v>15</v>
      </c>
      <c r="G298" s="192">
        <f>SUM(C298)</f>
        <v>0</v>
      </c>
      <c r="H298" s="192"/>
      <c r="I298" s="192"/>
      <c r="J298" s="192"/>
      <c r="K298" s="192"/>
      <c r="L298" s="192"/>
      <c r="M298" s="34"/>
      <c r="N298" s="65"/>
      <c r="O298" s="65"/>
      <c r="P298" s="66"/>
      <c r="Q298" s="118"/>
    </row>
    <row r="299" spans="1:17" ht="13.5" thickBot="1">
      <c r="A299" s="257" t="s">
        <v>507</v>
      </c>
      <c r="B299" s="258"/>
      <c r="C299" s="259">
        <f t="array" ref="C299">SUMPRODUCT(--(C296:C296="szv"),--($L296:$L296="K(5)"))</f>
        <v>0</v>
      </c>
      <c r="D299" s="260">
        <f>SUMPRODUCT(--(D291:D296="x"),--($L291:$L296="K"))</f>
        <v>0</v>
      </c>
      <c r="E299" s="260">
        <f>SUMPRODUCT(--(E291:E296="x"),--($L291:$L296="K"))</f>
        <v>0</v>
      </c>
      <c r="F299" s="261">
        <f>SUMPRODUCT(--(F291:F296="x"),--($L291:$L296="K"))</f>
        <v>0</v>
      </c>
      <c r="G299" s="262">
        <f>SUM(C299)</f>
        <v>0</v>
      </c>
      <c r="H299" s="262"/>
      <c r="I299" s="262"/>
      <c r="J299" s="262"/>
      <c r="K299" s="262"/>
      <c r="L299" s="262"/>
      <c r="M299" s="137"/>
      <c r="N299" s="3"/>
      <c r="O299" s="3"/>
      <c r="P299" s="138"/>
      <c r="Q299" s="133"/>
    </row>
    <row r="300" spans="1:17" ht="12.7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135"/>
    </row>
    <row r="301" spans="1:17" ht="12.75">
      <c r="A301" s="268" t="s">
        <v>571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135"/>
    </row>
    <row r="302" spans="1:17" ht="12.7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135"/>
    </row>
    <row r="303" spans="1:17" ht="12.75" customHeight="1">
      <c r="A303" s="263" t="s">
        <v>542</v>
      </c>
      <c r="B303" s="139" t="s">
        <v>543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135"/>
    </row>
    <row r="304" spans="1:17" ht="12.75" customHeight="1">
      <c r="A304" s="264"/>
      <c r="B304" s="140" t="s">
        <v>557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135"/>
    </row>
    <row r="305" spans="1:17" ht="15" customHeight="1">
      <c r="A305" s="264"/>
      <c r="B305" s="140" t="s">
        <v>556</v>
      </c>
      <c r="C305" s="2"/>
      <c r="D305" s="2"/>
      <c r="E305" s="2"/>
      <c r="F305" s="2"/>
      <c r="G305" s="2"/>
      <c r="H305" s="52"/>
      <c r="I305" s="2"/>
      <c r="J305" s="2"/>
      <c r="K305" s="2"/>
      <c r="L305" s="2"/>
      <c r="M305" s="2"/>
      <c r="N305" s="2"/>
      <c r="O305" s="2"/>
      <c r="P305" s="83"/>
      <c r="Q305" s="136"/>
    </row>
    <row r="306" spans="1:17" ht="15" customHeight="1">
      <c r="A306" s="264"/>
      <c r="B306" s="140"/>
      <c r="C306" s="2"/>
      <c r="D306" s="2"/>
      <c r="E306" s="2"/>
      <c r="F306" s="2"/>
      <c r="G306" s="2"/>
      <c r="H306" s="52"/>
      <c r="I306" s="2"/>
      <c r="J306" s="2"/>
      <c r="K306" s="2"/>
      <c r="L306" s="2"/>
      <c r="M306" s="2"/>
      <c r="N306" s="2"/>
      <c r="O306" s="2"/>
      <c r="P306" s="83"/>
      <c r="Q306" s="136"/>
    </row>
    <row r="307" spans="1:17" ht="15" customHeight="1">
      <c r="A307" s="264"/>
      <c r="B307" s="139" t="s">
        <v>544</v>
      </c>
      <c r="C307" s="2"/>
      <c r="D307" s="2"/>
      <c r="E307" s="2"/>
      <c r="F307" s="2"/>
      <c r="G307" s="2"/>
      <c r="H307" s="52"/>
      <c r="I307" s="2"/>
      <c r="J307" s="2"/>
      <c r="K307" s="2"/>
      <c r="L307" s="2"/>
      <c r="M307" s="2"/>
      <c r="N307" s="2"/>
      <c r="O307" s="2"/>
      <c r="P307" s="83"/>
      <c r="Q307" s="136"/>
    </row>
    <row r="308" spans="1:17" ht="15" customHeight="1">
      <c r="A308" s="264"/>
      <c r="B308" s="141" t="s">
        <v>558</v>
      </c>
      <c r="C308" s="2"/>
      <c r="D308" s="2"/>
      <c r="E308" s="2"/>
      <c r="F308" s="2"/>
      <c r="G308" s="2"/>
      <c r="H308" s="52"/>
      <c r="I308" s="2"/>
      <c r="J308" s="2"/>
      <c r="K308" s="2"/>
      <c r="L308" s="2"/>
      <c r="M308" s="2"/>
      <c r="N308" s="2"/>
      <c r="O308" s="2"/>
      <c r="P308" s="83"/>
      <c r="Q308" s="136"/>
    </row>
    <row r="309" spans="1:17" ht="15" customHeight="1">
      <c r="A309" s="264"/>
      <c r="B309" s="142" t="s">
        <v>559</v>
      </c>
      <c r="C309" s="2"/>
      <c r="D309" s="2"/>
      <c r="E309" s="2"/>
      <c r="F309" s="2"/>
      <c r="G309" s="2"/>
      <c r="H309" s="52"/>
      <c r="I309" s="2"/>
      <c r="J309" s="2"/>
      <c r="K309" s="2"/>
      <c r="L309" s="2"/>
      <c r="M309" s="2"/>
      <c r="N309" s="2"/>
      <c r="O309" s="2"/>
      <c r="P309" s="83"/>
      <c r="Q309" s="136"/>
    </row>
    <row r="310" spans="1:17" ht="15" customHeight="1">
      <c r="A310" s="264"/>
      <c r="B310" s="140"/>
      <c r="C310" s="2"/>
      <c r="D310" s="2"/>
      <c r="E310" s="2"/>
      <c r="F310" s="2"/>
      <c r="G310" s="2"/>
      <c r="H310" s="52"/>
      <c r="I310" s="2"/>
      <c r="J310" s="2"/>
      <c r="K310" s="2"/>
      <c r="L310" s="2"/>
      <c r="M310" s="2"/>
      <c r="N310" s="2"/>
      <c r="O310" s="2"/>
      <c r="P310" s="83"/>
      <c r="Q310" s="136"/>
    </row>
    <row r="311" spans="1:17" ht="15" customHeight="1">
      <c r="A311" s="264"/>
      <c r="B311" s="139" t="s">
        <v>545</v>
      </c>
      <c r="C311" s="2"/>
      <c r="D311" s="2"/>
      <c r="E311" s="2"/>
      <c r="F311" s="2"/>
      <c r="G311" s="2"/>
      <c r="H311" s="52"/>
      <c r="I311" s="2"/>
      <c r="J311" s="2"/>
      <c r="K311" s="2"/>
      <c r="L311" s="2"/>
      <c r="M311" s="2"/>
      <c r="N311" s="2"/>
      <c r="O311" s="2"/>
      <c r="P311" s="83"/>
      <c r="Q311" s="136"/>
    </row>
    <row r="312" spans="1:17" ht="15" customHeight="1">
      <c r="A312" s="264"/>
      <c r="B312" s="140" t="s">
        <v>560</v>
      </c>
      <c r="C312" s="2"/>
      <c r="D312" s="2"/>
      <c r="E312" s="2"/>
      <c r="F312" s="2"/>
      <c r="G312" s="2"/>
      <c r="H312" s="52"/>
      <c r="I312" s="2"/>
      <c r="J312" s="2"/>
      <c r="K312" s="2"/>
      <c r="L312" s="2"/>
      <c r="M312" s="2"/>
      <c r="N312" s="2"/>
      <c r="O312" s="2"/>
      <c r="P312" s="83"/>
      <c r="Q312" s="136"/>
    </row>
    <row r="313" spans="1:17" ht="15" customHeight="1">
      <c r="A313" s="265"/>
      <c r="B313" s="140" t="s">
        <v>561</v>
      </c>
      <c r="C313" s="2"/>
      <c r="D313" s="2"/>
      <c r="E313" s="2"/>
      <c r="F313" s="2"/>
      <c r="G313" s="2"/>
      <c r="H313" s="52"/>
      <c r="I313" s="2"/>
      <c r="J313" s="2"/>
      <c r="K313" s="2"/>
      <c r="L313" s="2"/>
      <c r="M313" s="2"/>
      <c r="N313" s="2"/>
      <c r="O313" s="2"/>
      <c r="P313" s="83"/>
      <c r="Q313" s="136"/>
    </row>
    <row r="314" spans="1:17" ht="15" customHeight="1">
      <c r="A314" s="146"/>
      <c r="C314" s="2"/>
      <c r="D314" s="2"/>
      <c r="E314" s="2"/>
      <c r="F314" s="2"/>
      <c r="G314" s="2"/>
      <c r="H314" s="52"/>
      <c r="I314" s="2"/>
      <c r="J314" s="2"/>
      <c r="K314" s="2"/>
      <c r="L314" s="2"/>
      <c r="M314" s="2"/>
      <c r="N314" s="2"/>
      <c r="O314" s="2"/>
      <c r="P314" s="83"/>
      <c r="Q314" s="136"/>
    </row>
    <row r="315" spans="1:17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83"/>
      <c r="Q315" s="136"/>
    </row>
    <row r="316" spans="1:17">
      <c r="A316" s="255" t="s">
        <v>546</v>
      </c>
      <c r="B316" s="143" t="s">
        <v>547</v>
      </c>
      <c r="C316" s="256"/>
      <c r="D316" s="256"/>
      <c r="E316" s="256"/>
      <c r="F316" s="256"/>
      <c r="G316" s="256"/>
      <c r="H316" s="256"/>
      <c r="I316" s="256"/>
      <c r="J316" s="256"/>
      <c r="K316" s="256"/>
      <c r="L316" s="256"/>
      <c r="M316" s="83"/>
      <c r="N316" s="2"/>
      <c r="O316" s="2"/>
      <c r="P316" s="83"/>
      <c r="Q316" s="136"/>
    </row>
    <row r="317" spans="1:17" ht="77.25" customHeight="1">
      <c r="A317" s="255"/>
      <c r="B317" s="144" t="s">
        <v>563</v>
      </c>
      <c r="C317" s="149" t="s">
        <v>570</v>
      </c>
      <c r="D317" s="149"/>
      <c r="E317" s="149"/>
      <c r="F317" s="149"/>
      <c r="G317" s="149"/>
      <c r="H317" s="149"/>
      <c r="I317" s="149"/>
      <c r="J317" s="149"/>
      <c r="K317" s="149"/>
      <c r="L317" s="149"/>
      <c r="M317" s="145"/>
      <c r="N317" s="83"/>
      <c r="O317" s="83"/>
      <c r="P317" s="83"/>
      <c r="Q317" s="136"/>
    </row>
    <row r="318" spans="1:17" ht="12.75" customHeight="1">
      <c r="A318" s="255"/>
      <c r="B318" s="266" t="s">
        <v>564</v>
      </c>
      <c r="C318" s="267" t="s">
        <v>548</v>
      </c>
      <c r="D318" s="267"/>
      <c r="E318" s="267"/>
      <c r="F318" s="267"/>
      <c r="G318" s="267"/>
      <c r="H318" s="267"/>
      <c r="I318" s="267"/>
      <c r="J318" s="267"/>
      <c r="K318" s="267"/>
      <c r="L318" s="267"/>
      <c r="M318" s="2"/>
      <c r="N318" s="83"/>
      <c r="O318" s="83"/>
      <c r="P318" s="83"/>
      <c r="Q318" s="136"/>
    </row>
    <row r="319" spans="1:17">
      <c r="A319" s="255"/>
      <c r="B319" s="266"/>
      <c r="C319" s="267"/>
      <c r="D319" s="267"/>
      <c r="E319" s="267"/>
      <c r="F319" s="267"/>
      <c r="G319" s="267"/>
      <c r="H319" s="267"/>
      <c r="I319" s="267"/>
      <c r="J319" s="267"/>
      <c r="K319" s="267"/>
      <c r="L319" s="267"/>
      <c r="M319" s="2"/>
      <c r="N319" s="83"/>
      <c r="O319" s="83"/>
      <c r="P319" s="83"/>
      <c r="Q319" s="136"/>
    </row>
    <row r="320" spans="1:17">
      <c r="A320" s="255"/>
      <c r="B320" s="266" t="s">
        <v>565</v>
      </c>
      <c r="C320" s="267"/>
      <c r="D320" s="267"/>
      <c r="E320" s="267"/>
      <c r="F320" s="267"/>
      <c r="G320" s="267"/>
      <c r="H320" s="267"/>
      <c r="I320" s="267"/>
      <c r="J320" s="267"/>
      <c r="K320" s="267"/>
      <c r="L320" s="267"/>
      <c r="M320" s="83"/>
      <c r="N320" s="83"/>
      <c r="O320" s="83"/>
      <c r="P320" s="83"/>
      <c r="Q320" s="136"/>
    </row>
    <row r="321" spans="1:17">
      <c r="A321" s="255"/>
      <c r="B321" s="266"/>
      <c r="C321" s="267"/>
      <c r="D321" s="267"/>
      <c r="E321" s="267"/>
      <c r="F321" s="267"/>
      <c r="G321" s="267"/>
      <c r="H321" s="267"/>
      <c r="I321" s="267"/>
      <c r="J321" s="267"/>
      <c r="K321" s="267"/>
      <c r="L321" s="267"/>
      <c r="M321" s="83"/>
      <c r="N321" s="83"/>
      <c r="O321" s="83"/>
      <c r="P321" s="83"/>
      <c r="Q321" s="136"/>
    </row>
    <row r="322" spans="1:17" ht="15" customHeight="1">
      <c r="A322" s="255"/>
      <c r="B322" s="147" t="s">
        <v>566</v>
      </c>
      <c r="C322" s="256"/>
      <c r="D322" s="256"/>
      <c r="E322" s="256"/>
      <c r="F322" s="256"/>
      <c r="G322" s="256"/>
      <c r="H322" s="256"/>
      <c r="I322" s="256"/>
      <c r="J322" s="256"/>
      <c r="K322" s="256"/>
      <c r="L322" s="256"/>
      <c r="M322" s="83"/>
      <c r="P322" s="37"/>
    </row>
    <row r="323" spans="1:17" ht="15" customHeight="1">
      <c r="A323" s="255"/>
      <c r="B323" s="147" t="s">
        <v>567</v>
      </c>
      <c r="C323" s="256"/>
      <c r="D323" s="256"/>
      <c r="E323" s="256"/>
      <c r="F323" s="256"/>
      <c r="G323" s="256"/>
      <c r="H323" s="256"/>
      <c r="I323" s="256"/>
      <c r="J323" s="256"/>
      <c r="K323" s="256"/>
      <c r="L323" s="256"/>
      <c r="M323" s="83"/>
      <c r="P323" s="37"/>
    </row>
    <row r="324" spans="1:17" ht="24.75" customHeight="1">
      <c r="A324" s="148" t="s">
        <v>562</v>
      </c>
      <c r="B324" s="149" t="s">
        <v>549</v>
      </c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"/>
      <c r="P324" s="37"/>
    </row>
    <row r="325" spans="1:17" ht="24.75" customHeight="1">
      <c r="A325" s="148"/>
      <c r="B325" s="149" t="s">
        <v>550</v>
      </c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"/>
      <c r="P325" s="37"/>
    </row>
    <row r="326" spans="1:17" ht="24.75" customHeight="1">
      <c r="A326" s="148"/>
      <c r="B326" s="150" t="s">
        <v>551</v>
      </c>
      <c r="C326" s="150"/>
      <c r="D326" s="150"/>
      <c r="E326" s="150"/>
      <c r="F326" s="150"/>
      <c r="G326" s="150"/>
      <c r="H326" s="150"/>
      <c r="I326" s="150"/>
      <c r="J326" s="150"/>
      <c r="K326" s="150"/>
      <c r="L326" s="150"/>
      <c r="M326" s="1"/>
      <c r="P326" s="37"/>
    </row>
    <row r="327" spans="1:17">
      <c r="A327" s="37"/>
      <c r="C327" s="37"/>
      <c r="G327" s="37"/>
      <c r="K327" s="37"/>
      <c r="M327" s="1"/>
      <c r="P327" s="37"/>
    </row>
    <row r="328" spans="1:17">
      <c r="A328" s="37"/>
      <c r="C328" s="37"/>
      <c r="G328" s="37"/>
      <c r="K328" s="37"/>
      <c r="M328" s="1"/>
      <c r="P328" s="37"/>
    </row>
    <row r="329" spans="1:17">
      <c r="A329" s="37"/>
      <c r="C329" s="37"/>
      <c r="G329" s="37"/>
      <c r="K329" s="37"/>
      <c r="M329" s="1"/>
      <c r="P329" s="37"/>
    </row>
    <row r="330" spans="1:17">
      <c r="A330" s="37"/>
      <c r="C330" s="37"/>
      <c r="G330" s="37"/>
      <c r="K330" s="37"/>
      <c r="M330" s="1"/>
      <c r="P330" s="37"/>
    </row>
    <row r="331" spans="1:17">
      <c r="A331" s="37"/>
      <c r="C331" s="37"/>
      <c r="G331" s="37"/>
      <c r="K331" s="37"/>
      <c r="M331" s="1"/>
      <c r="P331" s="37"/>
    </row>
    <row r="332" spans="1:17">
      <c r="A332" s="37"/>
      <c r="C332" s="37"/>
      <c r="G332" s="37"/>
      <c r="K332" s="37"/>
      <c r="M332" s="1"/>
      <c r="P332" s="37"/>
    </row>
    <row r="333" spans="1:17">
      <c r="A333" s="37"/>
      <c r="C333" s="37"/>
      <c r="G333" s="37"/>
      <c r="K333" s="37"/>
      <c r="M333" s="1"/>
      <c r="P333" s="37"/>
    </row>
    <row r="334" spans="1:17">
      <c r="A334" s="37"/>
      <c r="C334" s="37"/>
      <c r="G334" s="37"/>
      <c r="K334" s="37"/>
      <c r="M334" s="1"/>
      <c r="P334" s="37"/>
    </row>
    <row r="335" spans="1:17">
      <c r="A335" s="37"/>
      <c r="C335" s="37"/>
      <c r="G335" s="37"/>
      <c r="K335" s="37"/>
      <c r="M335" s="1"/>
      <c r="P335" s="37"/>
    </row>
    <row r="336" spans="1:17">
      <c r="A336" s="37"/>
      <c r="C336" s="37"/>
      <c r="G336" s="37"/>
      <c r="K336" s="37"/>
      <c r="M336" s="1"/>
      <c r="P336" s="37"/>
    </row>
    <row r="337" spans="1:16">
      <c r="A337" s="37"/>
      <c r="C337" s="37"/>
      <c r="G337" s="37"/>
      <c r="K337" s="37"/>
      <c r="M337" s="1"/>
      <c r="P337" s="37"/>
    </row>
    <row r="338" spans="1:16">
      <c r="A338" s="37"/>
      <c r="C338" s="37"/>
      <c r="G338" s="37"/>
      <c r="K338" s="37"/>
      <c r="M338" s="1"/>
      <c r="P338" s="37"/>
    </row>
    <row r="339" spans="1:16">
      <c r="A339" s="37"/>
      <c r="C339" s="37"/>
      <c r="G339" s="37"/>
      <c r="K339" s="37"/>
      <c r="M339" s="1"/>
      <c r="P339" s="37"/>
    </row>
    <row r="340" spans="1:16">
      <c r="A340" s="37"/>
      <c r="C340" s="37"/>
      <c r="G340" s="37"/>
      <c r="K340" s="37"/>
      <c r="M340" s="1"/>
      <c r="P340" s="37"/>
    </row>
    <row r="341" spans="1:16">
      <c r="A341" s="37"/>
      <c r="C341" s="37"/>
      <c r="G341" s="37"/>
      <c r="K341" s="37"/>
      <c r="M341" s="1"/>
      <c r="P341" s="37"/>
    </row>
    <row r="342" spans="1:16">
      <c r="A342" s="37"/>
      <c r="C342" s="37"/>
      <c r="G342" s="37"/>
      <c r="K342" s="37"/>
      <c r="M342" s="1"/>
      <c r="P342" s="37"/>
    </row>
    <row r="343" spans="1:16">
      <c r="A343" s="37"/>
      <c r="C343" s="37"/>
      <c r="G343" s="37"/>
      <c r="K343" s="37"/>
      <c r="M343" s="1"/>
      <c r="P343" s="37"/>
    </row>
    <row r="344" spans="1:16">
      <c r="A344" s="37"/>
      <c r="C344" s="37"/>
      <c r="G344" s="37"/>
      <c r="K344" s="37"/>
      <c r="M344" s="1"/>
      <c r="P344" s="37"/>
    </row>
    <row r="345" spans="1:16">
      <c r="A345" s="37"/>
      <c r="C345" s="37"/>
      <c r="G345" s="37"/>
      <c r="K345" s="37"/>
      <c r="M345" s="1"/>
      <c r="P345" s="37"/>
    </row>
    <row r="346" spans="1:16">
      <c r="A346" s="37"/>
      <c r="C346" s="37"/>
      <c r="G346" s="37"/>
      <c r="K346" s="37"/>
      <c r="M346" s="1"/>
      <c r="P346" s="37"/>
    </row>
    <row r="347" spans="1:16">
      <c r="A347" s="37"/>
      <c r="C347" s="37"/>
      <c r="G347" s="37"/>
      <c r="K347" s="37"/>
      <c r="M347" s="1"/>
      <c r="P347" s="37"/>
    </row>
    <row r="348" spans="1:16">
      <c r="A348" s="37"/>
      <c r="C348" s="37"/>
      <c r="G348" s="37"/>
      <c r="K348" s="37"/>
      <c r="M348" s="1"/>
      <c r="P348" s="37"/>
    </row>
    <row r="349" spans="1:16">
      <c r="A349" s="37"/>
      <c r="C349" s="37"/>
      <c r="G349" s="37"/>
      <c r="K349" s="37"/>
      <c r="M349" s="1"/>
      <c r="P349" s="37"/>
    </row>
    <row r="350" spans="1:16">
      <c r="A350" s="37"/>
      <c r="C350" s="37"/>
      <c r="G350" s="37"/>
      <c r="K350" s="37"/>
      <c r="M350" s="1"/>
      <c r="P350" s="37"/>
    </row>
    <row r="351" spans="1:16">
      <c r="A351" s="37"/>
      <c r="C351" s="37"/>
      <c r="G351" s="37"/>
      <c r="K351" s="37"/>
      <c r="M351" s="1"/>
      <c r="P351" s="37"/>
    </row>
    <row r="352" spans="1:16">
      <c r="A352" s="37"/>
      <c r="C352" s="37"/>
      <c r="G352" s="37"/>
      <c r="K352" s="37"/>
      <c r="M352" s="1"/>
      <c r="P352" s="37"/>
    </row>
    <row r="353" spans="1:16">
      <c r="A353" s="37"/>
      <c r="C353" s="37"/>
      <c r="G353" s="37"/>
      <c r="K353" s="37"/>
      <c r="M353" s="1"/>
      <c r="P353" s="37"/>
    </row>
    <row r="354" spans="1:16">
      <c r="A354" s="37"/>
      <c r="C354" s="37"/>
      <c r="G354" s="37"/>
      <c r="K354" s="37"/>
      <c r="M354" s="1"/>
      <c r="P354" s="37"/>
    </row>
    <row r="355" spans="1:16">
      <c r="A355" s="37"/>
      <c r="C355" s="37"/>
      <c r="G355" s="37"/>
      <c r="K355" s="37"/>
      <c r="M355" s="1"/>
      <c r="P355" s="37"/>
    </row>
    <row r="356" spans="1:16">
      <c r="A356" s="37"/>
      <c r="C356" s="37"/>
      <c r="G356" s="37"/>
      <c r="K356" s="37"/>
      <c r="M356" s="1"/>
      <c r="P356" s="37"/>
    </row>
    <row r="357" spans="1:16">
      <c r="A357" s="37"/>
      <c r="C357" s="37"/>
      <c r="G357" s="37"/>
      <c r="K357" s="37"/>
      <c r="M357" s="1"/>
      <c r="P357" s="37"/>
    </row>
    <row r="358" spans="1:16">
      <c r="A358" s="37"/>
      <c r="C358" s="37"/>
      <c r="G358" s="37"/>
      <c r="K358" s="37"/>
      <c r="M358" s="1"/>
      <c r="P358" s="37"/>
    </row>
    <row r="359" spans="1:16">
      <c r="A359" s="37"/>
      <c r="C359" s="37"/>
      <c r="G359" s="37"/>
      <c r="K359" s="37"/>
      <c r="M359" s="1"/>
      <c r="P359" s="37"/>
    </row>
    <row r="360" spans="1:16">
      <c r="A360" s="37"/>
      <c r="C360" s="37"/>
      <c r="G360" s="37"/>
      <c r="K360" s="37"/>
      <c r="M360" s="1"/>
      <c r="P360" s="37"/>
    </row>
    <row r="361" spans="1:16">
      <c r="A361" s="37"/>
      <c r="C361" s="37"/>
      <c r="G361" s="37"/>
      <c r="K361" s="37"/>
      <c r="M361" s="1"/>
      <c r="P361" s="37"/>
    </row>
    <row r="362" spans="1:16">
      <c r="A362" s="37"/>
      <c r="C362" s="37"/>
      <c r="G362" s="37"/>
      <c r="K362" s="37"/>
      <c r="M362" s="1"/>
      <c r="P362" s="37"/>
    </row>
    <row r="363" spans="1:16">
      <c r="A363" s="37"/>
      <c r="C363" s="37"/>
      <c r="G363" s="37"/>
      <c r="K363" s="37"/>
      <c r="M363" s="1"/>
      <c r="P363" s="37"/>
    </row>
    <row r="364" spans="1:16">
      <c r="A364" s="37"/>
      <c r="C364" s="37"/>
      <c r="G364" s="37"/>
      <c r="K364" s="37"/>
      <c r="M364" s="1"/>
      <c r="P364" s="37"/>
    </row>
    <row r="365" spans="1:16">
      <c r="A365" s="37"/>
      <c r="C365" s="37"/>
      <c r="G365" s="37"/>
      <c r="K365" s="37"/>
      <c r="M365" s="1"/>
      <c r="P365" s="37"/>
    </row>
    <row r="366" spans="1:16">
      <c r="A366" s="37"/>
      <c r="C366" s="37"/>
      <c r="G366" s="37"/>
      <c r="K366" s="37"/>
      <c r="M366" s="1"/>
      <c r="P366" s="37"/>
    </row>
    <row r="367" spans="1:16">
      <c r="A367" s="37"/>
      <c r="C367" s="37"/>
      <c r="G367" s="37"/>
      <c r="K367" s="37"/>
      <c r="M367" s="1"/>
      <c r="P367" s="37"/>
    </row>
    <row r="368" spans="1:16">
      <c r="A368" s="37"/>
      <c r="C368" s="37"/>
      <c r="G368" s="37"/>
      <c r="K368" s="37"/>
      <c r="M368" s="1"/>
      <c r="P368" s="37"/>
    </row>
    <row r="369" spans="1:16">
      <c r="A369" s="37"/>
      <c r="C369" s="37"/>
      <c r="G369" s="37"/>
      <c r="K369" s="37"/>
      <c r="M369" s="1"/>
      <c r="P369" s="37"/>
    </row>
    <row r="370" spans="1:16">
      <c r="A370" s="37"/>
      <c r="C370" s="37"/>
      <c r="G370" s="37"/>
      <c r="K370" s="37"/>
      <c r="M370" s="1"/>
      <c r="P370" s="37"/>
    </row>
    <row r="371" spans="1:16">
      <c r="A371" s="37"/>
      <c r="C371" s="37"/>
      <c r="G371" s="37"/>
      <c r="K371" s="37"/>
      <c r="M371" s="1"/>
      <c r="P371" s="37"/>
    </row>
    <row r="372" spans="1:16">
      <c r="A372" s="37"/>
      <c r="C372" s="37"/>
      <c r="G372" s="37"/>
      <c r="K372" s="37"/>
      <c r="M372" s="1"/>
      <c r="P372" s="37"/>
    </row>
    <row r="373" spans="1:16">
      <c r="A373" s="37"/>
      <c r="C373" s="37"/>
      <c r="G373" s="37"/>
      <c r="K373" s="37"/>
      <c r="M373" s="1"/>
      <c r="P373" s="37"/>
    </row>
    <row r="374" spans="1:16">
      <c r="A374" s="37"/>
      <c r="C374" s="37"/>
      <c r="G374" s="37"/>
      <c r="K374" s="37"/>
      <c r="M374" s="1"/>
      <c r="P374" s="37"/>
    </row>
    <row r="375" spans="1:16">
      <c r="A375" s="37"/>
      <c r="C375" s="37"/>
      <c r="G375" s="37"/>
      <c r="K375" s="37"/>
      <c r="M375" s="1"/>
      <c r="P375" s="37"/>
    </row>
    <row r="376" spans="1:16">
      <c r="A376" s="37"/>
      <c r="C376" s="37"/>
      <c r="G376" s="37"/>
      <c r="K376" s="37"/>
      <c r="M376" s="1"/>
      <c r="P376" s="37"/>
    </row>
    <row r="377" spans="1:16">
      <c r="A377" s="37"/>
      <c r="C377" s="37"/>
      <c r="G377" s="37"/>
      <c r="K377" s="37"/>
      <c r="M377" s="1"/>
      <c r="P377" s="37"/>
    </row>
    <row r="378" spans="1:16">
      <c r="A378" s="37"/>
      <c r="C378" s="37"/>
      <c r="G378" s="37"/>
      <c r="K378" s="37"/>
      <c r="M378" s="1"/>
      <c r="P378" s="37"/>
    </row>
    <row r="379" spans="1:16">
      <c r="A379" s="37"/>
      <c r="C379" s="37"/>
      <c r="G379" s="37"/>
      <c r="K379" s="37"/>
      <c r="M379" s="1"/>
      <c r="P379" s="37"/>
    </row>
    <row r="380" spans="1:16">
      <c r="A380" s="37"/>
      <c r="C380" s="37"/>
      <c r="G380" s="37"/>
      <c r="K380" s="37"/>
      <c r="M380" s="1"/>
      <c r="P380" s="37"/>
    </row>
    <row r="381" spans="1:16">
      <c r="A381" s="37"/>
      <c r="C381" s="37"/>
      <c r="G381" s="37"/>
      <c r="K381" s="37"/>
      <c r="M381" s="1"/>
      <c r="P381" s="37"/>
    </row>
    <row r="382" spans="1:16">
      <c r="A382" s="37"/>
      <c r="C382" s="37"/>
      <c r="G382" s="37"/>
      <c r="K382" s="37"/>
      <c r="M382" s="1"/>
      <c r="P382" s="37"/>
    </row>
    <row r="383" spans="1:16">
      <c r="A383" s="37"/>
      <c r="C383" s="37"/>
      <c r="G383" s="37"/>
      <c r="K383" s="37"/>
      <c r="M383" s="1"/>
      <c r="P383" s="37"/>
    </row>
    <row r="384" spans="1:16">
      <c r="A384" s="37"/>
      <c r="C384" s="37"/>
      <c r="G384" s="37"/>
      <c r="K384" s="37"/>
      <c r="M384" s="1"/>
      <c r="P384" s="37"/>
    </row>
    <row r="385" spans="1:16">
      <c r="A385" s="37"/>
      <c r="C385" s="37"/>
      <c r="G385" s="37"/>
      <c r="K385" s="37"/>
      <c r="M385" s="1"/>
      <c r="P385" s="37"/>
    </row>
    <row r="386" spans="1:16">
      <c r="A386" s="37"/>
      <c r="C386" s="37"/>
      <c r="G386" s="37"/>
      <c r="K386" s="37"/>
      <c r="M386" s="1"/>
      <c r="P386" s="37"/>
    </row>
    <row r="387" spans="1:16">
      <c r="A387" s="37"/>
      <c r="C387" s="37"/>
      <c r="G387" s="37"/>
      <c r="K387" s="37"/>
      <c r="M387" s="1"/>
      <c r="P387" s="37"/>
    </row>
    <row r="388" spans="1:16">
      <c r="A388" s="37"/>
      <c r="C388" s="37"/>
      <c r="G388" s="37"/>
      <c r="K388" s="37"/>
      <c r="M388" s="1"/>
      <c r="P388" s="37"/>
    </row>
    <row r="389" spans="1:16">
      <c r="A389" s="37"/>
      <c r="C389" s="37"/>
      <c r="G389" s="37"/>
      <c r="K389" s="37"/>
      <c r="M389" s="1"/>
      <c r="P389" s="37"/>
    </row>
    <row r="390" spans="1:16">
      <c r="A390" s="37"/>
      <c r="C390" s="37"/>
      <c r="G390" s="37"/>
      <c r="K390" s="37"/>
      <c r="M390" s="1"/>
      <c r="P390" s="37"/>
    </row>
    <row r="391" spans="1:16">
      <c r="A391" s="37"/>
      <c r="C391" s="37"/>
      <c r="G391" s="37"/>
      <c r="K391" s="37"/>
      <c r="M391" s="1"/>
      <c r="P391" s="37"/>
    </row>
    <row r="392" spans="1:16">
      <c r="A392" s="37"/>
      <c r="C392" s="37"/>
      <c r="G392" s="37"/>
      <c r="K392" s="37"/>
      <c r="M392" s="1"/>
      <c r="P392" s="37"/>
    </row>
    <row r="393" spans="1:16">
      <c r="A393" s="37"/>
      <c r="C393" s="37"/>
      <c r="G393" s="37"/>
      <c r="K393" s="37"/>
      <c r="M393" s="1"/>
      <c r="P393" s="37"/>
    </row>
    <row r="394" spans="1:16">
      <c r="A394" s="37"/>
      <c r="C394" s="37"/>
      <c r="G394" s="37"/>
      <c r="K394" s="37"/>
      <c r="M394" s="1"/>
      <c r="P394" s="37"/>
    </row>
    <row r="395" spans="1:16">
      <c r="A395" s="37"/>
      <c r="C395" s="37"/>
      <c r="G395" s="37"/>
      <c r="K395" s="37"/>
      <c r="M395" s="1"/>
      <c r="P395" s="37"/>
    </row>
    <row r="396" spans="1:16">
      <c r="A396" s="37"/>
      <c r="C396" s="37"/>
      <c r="G396" s="37"/>
      <c r="K396" s="37"/>
      <c r="M396" s="1"/>
      <c r="P396" s="37"/>
    </row>
    <row r="397" spans="1:16">
      <c r="A397" s="37"/>
      <c r="C397" s="37"/>
      <c r="G397" s="37"/>
      <c r="K397" s="37"/>
      <c r="M397" s="1"/>
      <c r="P397" s="37"/>
    </row>
    <row r="398" spans="1:16">
      <c r="A398" s="37"/>
      <c r="C398" s="37"/>
      <c r="G398" s="37"/>
      <c r="K398" s="37"/>
      <c r="M398" s="1"/>
      <c r="P398" s="37"/>
    </row>
    <row r="399" spans="1:16">
      <c r="A399" s="37"/>
      <c r="C399" s="37"/>
      <c r="G399" s="37"/>
      <c r="K399" s="37"/>
      <c r="M399" s="1"/>
      <c r="P399" s="37"/>
    </row>
    <row r="400" spans="1:16">
      <c r="A400" s="37"/>
      <c r="C400" s="37"/>
      <c r="G400" s="37"/>
      <c r="K400" s="37"/>
      <c r="M400" s="1"/>
      <c r="P400" s="37"/>
    </row>
    <row r="401" spans="1:16">
      <c r="A401" s="37"/>
      <c r="C401" s="37"/>
      <c r="G401" s="37"/>
      <c r="K401" s="37"/>
      <c r="M401" s="1"/>
      <c r="P401" s="37"/>
    </row>
    <row r="402" spans="1:16">
      <c r="A402" s="37"/>
      <c r="C402" s="37"/>
      <c r="G402" s="37"/>
      <c r="K402" s="37"/>
      <c r="M402" s="1"/>
      <c r="P402" s="37"/>
    </row>
    <row r="403" spans="1:16">
      <c r="A403" s="37"/>
      <c r="C403" s="37"/>
      <c r="G403" s="37"/>
      <c r="K403" s="37"/>
      <c r="M403" s="1"/>
      <c r="P403" s="37"/>
    </row>
    <row r="404" spans="1:16">
      <c r="A404" s="37"/>
      <c r="C404" s="37"/>
      <c r="G404" s="37"/>
      <c r="K404" s="37"/>
      <c r="M404" s="1"/>
      <c r="P404" s="37"/>
    </row>
    <row r="405" spans="1:16">
      <c r="A405" s="37"/>
      <c r="C405" s="37"/>
      <c r="G405" s="37"/>
      <c r="K405" s="37"/>
      <c r="M405" s="1"/>
      <c r="P405" s="37"/>
    </row>
    <row r="406" spans="1:16">
      <c r="A406" s="37"/>
      <c r="C406" s="37"/>
      <c r="G406" s="37"/>
      <c r="K406" s="37"/>
      <c r="M406" s="1"/>
      <c r="P406" s="37"/>
    </row>
    <row r="407" spans="1:16">
      <c r="A407" s="37"/>
      <c r="C407" s="37"/>
      <c r="G407" s="37"/>
      <c r="K407" s="37"/>
      <c r="M407" s="1"/>
      <c r="P407" s="37"/>
    </row>
    <row r="408" spans="1:16">
      <c r="A408" s="37"/>
      <c r="C408" s="37"/>
      <c r="G408" s="37"/>
      <c r="K408" s="37"/>
      <c r="M408" s="1"/>
      <c r="P408" s="37"/>
    </row>
    <row r="409" spans="1:16">
      <c r="A409" s="37"/>
      <c r="C409" s="37"/>
      <c r="G409" s="37"/>
      <c r="K409" s="37"/>
      <c r="M409" s="1"/>
      <c r="P409" s="37"/>
    </row>
    <row r="410" spans="1:16">
      <c r="A410" s="37"/>
      <c r="C410" s="37"/>
      <c r="G410" s="37"/>
      <c r="K410" s="37"/>
      <c r="M410" s="1"/>
      <c r="P410" s="37"/>
    </row>
    <row r="411" spans="1:16">
      <c r="A411" s="37"/>
      <c r="C411" s="37"/>
      <c r="G411" s="37"/>
      <c r="K411" s="37"/>
      <c r="M411" s="1"/>
      <c r="P411" s="37"/>
    </row>
    <row r="412" spans="1:16">
      <c r="A412" s="37"/>
      <c r="C412" s="37"/>
      <c r="G412" s="37"/>
      <c r="K412" s="37"/>
      <c r="M412" s="1"/>
      <c r="P412" s="37"/>
    </row>
    <row r="413" spans="1:16">
      <c r="A413" s="37"/>
      <c r="C413" s="37"/>
      <c r="G413" s="37"/>
      <c r="K413" s="37"/>
      <c r="M413" s="1"/>
      <c r="P413" s="37"/>
    </row>
    <row r="414" spans="1:16">
      <c r="A414" s="37"/>
      <c r="C414" s="37"/>
      <c r="G414" s="37"/>
      <c r="K414" s="37"/>
      <c r="M414" s="1"/>
      <c r="P414" s="37"/>
    </row>
    <row r="415" spans="1:16">
      <c r="A415" s="37"/>
      <c r="C415" s="37"/>
      <c r="G415" s="37"/>
      <c r="K415" s="37"/>
      <c r="M415" s="1"/>
      <c r="P415" s="37"/>
    </row>
    <row r="416" spans="1:16">
      <c r="A416" s="37"/>
      <c r="C416" s="37"/>
      <c r="G416" s="37"/>
      <c r="K416" s="37"/>
      <c r="M416" s="1"/>
      <c r="P416" s="37"/>
    </row>
    <row r="417" spans="1:16">
      <c r="A417" s="37"/>
      <c r="C417" s="37"/>
      <c r="G417" s="37"/>
      <c r="K417" s="37"/>
      <c r="M417" s="1"/>
      <c r="P417" s="37"/>
    </row>
    <row r="418" spans="1:16">
      <c r="A418" s="37"/>
      <c r="C418" s="37"/>
      <c r="G418" s="37"/>
      <c r="K418" s="37"/>
      <c r="M418" s="1"/>
      <c r="P418" s="37"/>
    </row>
    <row r="419" spans="1:16">
      <c r="A419" s="37"/>
      <c r="C419" s="37"/>
      <c r="G419" s="37"/>
      <c r="K419" s="37"/>
      <c r="M419" s="1"/>
      <c r="P419" s="37"/>
    </row>
    <row r="420" spans="1:16">
      <c r="A420" s="37"/>
      <c r="C420" s="37"/>
      <c r="G420" s="37"/>
      <c r="K420" s="37"/>
      <c r="M420" s="1"/>
      <c r="P420" s="37"/>
    </row>
    <row r="421" spans="1:16">
      <c r="A421" s="37"/>
      <c r="C421" s="37"/>
      <c r="G421" s="37"/>
      <c r="K421" s="37"/>
      <c r="M421" s="1"/>
      <c r="P421" s="37"/>
    </row>
    <row r="422" spans="1:16">
      <c r="A422" s="37"/>
      <c r="C422" s="37"/>
      <c r="G422" s="37"/>
      <c r="K422" s="37"/>
      <c r="M422" s="1"/>
      <c r="P422" s="37"/>
    </row>
    <row r="423" spans="1:16">
      <c r="A423" s="37"/>
      <c r="C423" s="37"/>
      <c r="G423" s="37"/>
      <c r="K423" s="37"/>
      <c r="M423" s="1"/>
      <c r="P423" s="37"/>
    </row>
    <row r="424" spans="1:16">
      <c r="A424" s="37"/>
      <c r="C424" s="37"/>
      <c r="G424" s="37"/>
      <c r="K424" s="37"/>
      <c r="M424" s="1"/>
      <c r="P424" s="37"/>
    </row>
    <row r="425" spans="1:16">
      <c r="A425" s="37"/>
      <c r="C425" s="37"/>
      <c r="G425" s="37"/>
      <c r="K425" s="37"/>
      <c r="M425" s="1"/>
      <c r="P425" s="37"/>
    </row>
    <row r="426" spans="1:16">
      <c r="A426" s="37"/>
      <c r="C426" s="37"/>
      <c r="G426" s="37"/>
      <c r="K426" s="37"/>
      <c r="M426" s="1"/>
      <c r="P426" s="37"/>
    </row>
    <row r="427" spans="1:16">
      <c r="A427" s="37"/>
      <c r="C427" s="37"/>
      <c r="G427" s="37"/>
      <c r="K427" s="37"/>
      <c r="M427" s="1"/>
      <c r="P427" s="37"/>
    </row>
    <row r="428" spans="1:16">
      <c r="A428" s="37"/>
      <c r="C428" s="37"/>
      <c r="G428" s="37"/>
      <c r="K428" s="37"/>
      <c r="M428" s="1"/>
      <c r="P428" s="37"/>
    </row>
    <row r="429" spans="1:16">
      <c r="A429" s="37"/>
      <c r="C429" s="37"/>
      <c r="G429" s="37"/>
      <c r="K429" s="37"/>
      <c r="M429" s="1"/>
      <c r="P429" s="37"/>
    </row>
    <row r="430" spans="1:16">
      <c r="A430" s="37"/>
      <c r="C430" s="37"/>
      <c r="G430" s="37"/>
      <c r="K430" s="37"/>
      <c r="M430" s="1"/>
      <c r="P430" s="37"/>
    </row>
    <row r="431" spans="1:16">
      <c r="A431" s="37"/>
      <c r="C431" s="37"/>
      <c r="G431" s="37"/>
      <c r="K431" s="37"/>
      <c r="M431" s="1"/>
      <c r="P431" s="37"/>
    </row>
    <row r="432" spans="1:16">
      <c r="A432" s="37"/>
      <c r="C432" s="37"/>
      <c r="G432" s="37"/>
      <c r="K432" s="37"/>
      <c r="M432" s="1"/>
      <c r="P432" s="37"/>
    </row>
    <row r="433" spans="1:16">
      <c r="A433" s="37"/>
      <c r="C433" s="37"/>
      <c r="G433" s="37"/>
      <c r="K433" s="37"/>
      <c r="M433" s="1"/>
      <c r="P433" s="37"/>
    </row>
    <row r="434" spans="1:16">
      <c r="A434" s="37"/>
      <c r="C434" s="37"/>
      <c r="G434" s="37"/>
      <c r="K434" s="37"/>
      <c r="M434" s="1"/>
      <c r="P434" s="37"/>
    </row>
    <row r="435" spans="1:16">
      <c r="A435" s="37"/>
      <c r="C435" s="37"/>
      <c r="G435" s="37"/>
      <c r="K435" s="37"/>
      <c r="M435" s="1"/>
      <c r="P435" s="37"/>
    </row>
    <row r="436" spans="1:16">
      <c r="A436" s="37"/>
      <c r="C436" s="37"/>
      <c r="G436" s="37"/>
      <c r="K436" s="37"/>
      <c r="M436" s="1"/>
      <c r="P436" s="37"/>
    </row>
    <row r="437" spans="1:16">
      <c r="A437" s="37"/>
      <c r="C437" s="37"/>
      <c r="G437" s="37"/>
      <c r="K437" s="37"/>
      <c r="M437" s="1"/>
      <c r="P437" s="37"/>
    </row>
    <row r="438" spans="1:16">
      <c r="A438" s="37"/>
      <c r="C438" s="37"/>
      <c r="G438" s="37"/>
      <c r="K438" s="37"/>
      <c r="M438" s="1"/>
      <c r="P438" s="37"/>
    </row>
    <row r="439" spans="1:16">
      <c r="A439" s="37"/>
      <c r="C439" s="37"/>
      <c r="G439" s="37"/>
      <c r="K439" s="37"/>
      <c r="M439" s="1"/>
      <c r="P439" s="37"/>
    </row>
    <row r="440" spans="1:16">
      <c r="A440" s="37"/>
      <c r="C440" s="37"/>
      <c r="G440" s="37"/>
      <c r="K440" s="37"/>
      <c r="M440" s="1"/>
      <c r="P440" s="37"/>
    </row>
    <row r="441" spans="1:16">
      <c r="A441" s="37"/>
      <c r="C441" s="37"/>
      <c r="G441" s="37"/>
      <c r="K441" s="37"/>
      <c r="M441" s="1"/>
      <c r="P441" s="37"/>
    </row>
    <row r="442" spans="1:16">
      <c r="A442" s="37"/>
      <c r="C442" s="37"/>
      <c r="G442" s="37"/>
      <c r="K442" s="37"/>
      <c r="M442" s="1"/>
      <c r="P442" s="37"/>
    </row>
    <row r="443" spans="1:16">
      <c r="A443" s="37"/>
      <c r="C443" s="37"/>
      <c r="G443" s="37"/>
      <c r="K443" s="37"/>
      <c r="M443" s="1"/>
      <c r="P443" s="37"/>
    </row>
    <row r="444" spans="1:16">
      <c r="A444" s="37"/>
      <c r="C444" s="37"/>
      <c r="G444" s="37"/>
      <c r="K444" s="37"/>
      <c r="M444" s="1"/>
      <c r="P444" s="37"/>
    </row>
    <row r="445" spans="1:16">
      <c r="A445" s="37"/>
      <c r="C445" s="37"/>
      <c r="G445" s="37"/>
      <c r="K445" s="37"/>
      <c r="M445" s="1"/>
      <c r="P445" s="37"/>
    </row>
    <row r="446" spans="1:16">
      <c r="A446" s="37"/>
      <c r="C446" s="37"/>
      <c r="G446" s="37"/>
      <c r="K446" s="37"/>
      <c r="M446" s="1"/>
      <c r="P446" s="37"/>
    </row>
    <row r="447" spans="1:16">
      <c r="A447" s="37"/>
      <c r="C447" s="37"/>
      <c r="G447" s="37"/>
      <c r="K447" s="37"/>
      <c r="M447" s="1"/>
      <c r="P447" s="37"/>
    </row>
    <row r="448" spans="1:16">
      <c r="A448" s="37"/>
      <c r="C448" s="37"/>
      <c r="G448" s="37"/>
      <c r="K448" s="37"/>
      <c r="M448" s="1"/>
      <c r="P448" s="37"/>
    </row>
    <row r="449" spans="1:16">
      <c r="A449" s="37"/>
      <c r="C449" s="37"/>
      <c r="G449" s="37"/>
      <c r="K449" s="37"/>
      <c r="M449" s="1"/>
      <c r="P449" s="37"/>
    </row>
    <row r="450" spans="1:16">
      <c r="A450" s="37"/>
      <c r="C450" s="37"/>
      <c r="G450" s="37"/>
      <c r="K450" s="37"/>
      <c r="M450" s="1"/>
      <c r="P450" s="37"/>
    </row>
    <row r="451" spans="1:16">
      <c r="A451" s="37"/>
      <c r="C451" s="37"/>
      <c r="G451" s="37"/>
      <c r="K451" s="37"/>
      <c r="M451" s="1"/>
      <c r="P451" s="37"/>
    </row>
    <row r="452" spans="1:16">
      <c r="A452" s="37"/>
      <c r="C452" s="37"/>
      <c r="G452" s="37"/>
      <c r="K452" s="37"/>
      <c r="M452" s="1"/>
      <c r="P452" s="37"/>
    </row>
    <row r="453" spans="1:16">
      <c r="A453" s="37"/>
      <c r="C453" s="37"/>
      <c r="G453" s="37"/>
      <c r="K453" s="37"/>
      <c r="M453" s="1"/>
      <c r="P453" s="37"/>
    </row>
    <row r="454" spans="1:16">
      <c r="A454" s="37"/>
      <c r="C454" s="37"/>
      <c r="G454" s="37"/>
      <c r="K454" s="37"/>
      <c r="M454" s="1"/>
      <c r="P454" s="37"/>
    </row>
    <row r="455" spans="1:16">
      <c r="A455" s="37"/>
      <c r="C455" s="37"/>
      <c r="G455" s="37"/>
      <c r="K455" s="37"/>
      <c r="M455" s="1"/>
      <c r="P455" s="37"/>
    </row>
    <row r="456" spans="1:16">
      <c r="A456" s="37"/>
      <c r="C456" s="37"/>
      <c r="G456" s="37"/>
      <c r="K456" s="37"/>
      <c r="M456" s="1"/>
      <c r="P456" s="37"/>
    </row>
    <row r="457" spans="1:16">
      <c r="A457" s="37"/>
      <c r="C457" s="37"/>
      <c r="G457" s="37"/>
      <c r="K457" s="37"/>
      <c r="M457" s="1"/>
      <c r="P457" s="37"/>
    </row>
    <row r="458" spans="1:16">
      <c r="A458" s="37"/>
      <c r="C458" s="37"/>
      <c r="G458" s="37"/>
      <c r="K458" s="37"/>
      <c r="M458" s="1"/>
      <c r="P458" s="37"/>
    </row>
    <row r="459" spans="1:16">
      <c r="A459" s="37"/>
      <c r="C459" s="37"/>
      <c r="G459" s="37"/>
      <c r="K459" s="37"/>
      <c r="M459" s="1"/>
      <c r="P459" s="37"/>
    </row>
    <row r="460" spans="1:16">
      <c r="A460" s="37"/>
      <c r="C460" s="37"/>
      <c r="G460" s="37"/>
      <c r="K460" s="37"/>
      <c r="M460" s="1"/>
      <c r="P460" s="37"/>
    </row>
    <row r="461" spans="1:16">
      <c r="A461" s="37"/>
      <c r="C461" s="37"/>
      <c r="G461" s="37"/>
      <c r="K461" s="37"/>
      <c r="M461" s="1"/>
      <c r="P461" s="37"/>
    </row>
    <row r="462" spans="1:16">
      <c r="A462" s="37"/>
      <c r="C462" s="37"/>
      <c r="G462" s="37"/>
      <c r="K462" s="37"/>
      <c r="M462" s="1"/>
      <c r="P462" s="37"/>
    </row>
    <row r="463" spans="1:16">
      <c r="A463" s="37"/>
      <c r="C463" s="37"/>
      <c r="G463" s="37"/>
      <c r="K463" s="37"/>
      <c r="M463" s="1"/>
      <c r="P463" s="37"/>
    </row>
    <row r="464" spans="1:16">
      <c r="A464" s="37"/>
      <c r="C464" s="37"/>
      <c r="G464" s="37"/>
      <c r="K464" s="37"/>
      <c r="M464" s="1"/>
      <c r="P464" s="37"/>
    </row>
    <row r="465" spans="1:16">
      <c r="A465" s="37"/>
      <c r="C465" s="37"/>
      <c r="G465" s="37"/>
      <c r="K465" s="37"/>
      <c r="M465" s="1"/>
      <c r="P465" s="37"/>
    </row>
    <row r="466" spans="1:16">
      <c r="A466" s="37"/>
      <c r="C466" s="37"/>
      <c r="G466" s="37"/>
      <c r="K466" s="37"/>
      <c r="M466" s="1"/>
      <c r="P466" s="37"/>
    </row>
    <row r="467" spans="1:16">
      <c r="A467" s="37"/>
      <c r="C467" s="37"/>
      <c r="G467" s="37"/>
      <c r="K467" s="37"/>
      <c r="M467" s="1"/>
      <c r="P467" s="37"/>
    </row>
    <row r="468" spans="1:16">
      <c r="A468" s="37"/>
      <c r="C468" s="37"/>
      <c r="G468" s="37"/>
      <c r="K468" s="37"/>
      <c r="M468" s="1"/>
      <c r="P468" s="37"/>
    </row>
    <row r="469" spans="1:16">
      <c r="A469" s="37"/>
      <c r="C469" s="37"/>
      <c r="G469" s="37"/>
      <c r="K469" s="37"/>
      <c r="M469" s="1"/>
      <c r="P469" s="37"/>
    </row>
    <row r="470" spans="1:16">
      <c r="A470" s="37"/>
      <c r="C470" s="37"/>
      <c r="G470" s="37"/>
      <c r="K470" s="37"/>
      <c r="M470" s="1"/>
      <c r="P470" s="37"/>
    </row>
    <row r="471" spans="1:16">
      <c r="A471" s="37"/>
      <c r="C471" s="37"/>
      <c r="G471" s="37"/>
      <c r="K471" s="37"/>
      <c r="M471" s="1"/>
      <c r="P471" s="37"/>
    </row>
    <row r="472" spans="1:16">
      <c r="A472" s="37"/>
      <c r="C472" s="37"/>
      <c r="G472" s="37"/>
      <c r="K472" s="37"/>
      <c r="M472" s="1"/>
      <c r="P472" s="37"/>
    </row>
    <row r="473" spans="1:16">
      <c r="A473" s="37"/>
      <c r="C473" s="37"/>
      <c r="G473" s="37"/>
      <c r="K473" s="37"/>
      <c r="M473" s="1"/>
      <c r="P473" s="37"/>
    </row>
    <row r="474" spans="1:16">
      <c r="A474" s="37"/>
      <c r="C474" s="37"/>
      <c r="G474" s="37"/>
      <c r="K474" s="37"/>
      <c r="M474" s="1"/>
      <c r="P474" s="37"/>
    </row>
    <row r="475" spans="1:16">
      <c r="A475" s="37"/>
      <c r="C475" s="37"/>
      <c r="G475" s="37"/>
      <c r="K475" s="37"/>
      <c r="M475" s="1"/>
      <c r="P475" s="37"/>
    </row>
    <row r="476" spans="1:16">
      <c r="A476" s="37"/>
      <c r="C476" s="37"/>
      <c r="G476" s="37"/>
      <c r="K476" s="37"/>
      <c r="M476" s="1"/>
      <c r="P476" s="37"/>
    </row>
    <row r="477" spans="1:16">
      <c r="A477" s="37"/>
      <c r="C477" s="37"/>
      <c r="G477" s="37"/>
      <c r="K477" s="37"/>
      <c r="M477" s="1"/>
      <c r="P477" s="37"/>
    </row>
    <row r="478" spans="1:16">
      <c r="A478" s="37"/>
      <c r="C478" s="37"/>
      <c r="G478" s="37"/>
      <c r="K478" s="37"/>
      <c r="M478" s="1"/>
      <c r="P478" s="37"/>
    </row>
    <row r="479" spans="1:16">
      <c r="A479" s="37"/>
      <c r="C479" s="37"/>
      <c r="G479" s="37"/>
      <c r="K479" s="37"/>
      <c r="M479" s="1"/>
      <c r="P479" s="37"/>
    </row>
    <row r="480" spans="1:16">
      <c r="A480" s="37"/>
      <c r="C480" s="37"/>
      <c r="G480" s="37"/>
      <c r="K480" s="37"/>
      <c r="M480" s="1"/>
      <c r="P480" s="37"/>
    </row>
    <row r="481" spans="1:16">
      <c r="A481" s="37"/>
      <c r="C481" s="37"/>
      <c r="G481" s="37"/>
      <c r="K481" s="37"/>
      <c r="M481" s="1"/>
      <c r="P481" s="37"/>
    </row>
    <row r="482" spans="1:16">
      <c r="A482" s="37"/>
      <c r="C482" s="37"/>
      <c r="G482" s="37"/>
      <c r="K482" s="37"/>
      <c r="M482" s="1"/>
      <c r="P482" s="37"/>
    </row>
    <row r="483" spans="1:16">
      <c r="A483" s="37"/>
      <c r="C483" s="37"/>
      <c r="G483" s="37"/>
      <c r="K483" s="37"/>
      <c r="M483" s="1"/>
      <c r="P483" s="37"/>
    </row>
    <row r="484" spans="1:16">
      <c r="A484" s="37"/>
      <c r="C484" s="37"/>
      <c r="G484" s="37"/>
      <c r="K484" s="37"/>
      <c r="M484" s="1"/>
      <c r="P484" s="37"/>
    </row>
    <row r="485" spans="1:16">
      <c r="A485" s="37"/>
      <c r="C485" s="37"/>
      <c r="G485" s="37"/>
      <c r="K485" s="37"/>
      <c r="M485" s="1"/>
      <c r="P485" s="37"/>
    </row>
    <row r="486" spans="1:16">
      <c r="A486" s="37"/>
      <c r="C486" s="37"/>
      <c r="G486" s="37"/>
      <c r="K486" s="37"/>
      <c r="M486" s="1"/>
      <c r="P486" s="37"/>
    </row>
    <row r="487" spans="1:16">
      <c r="A487" s="37"/>
      <c r="C487" s="37"/>
      <c r="G487" s="37"/>
      <c r="K487" s="37"/>
      <c r="M487" s="1"/>
      <c r="P487" s="37"/>
    </row>
    <row r="488" spans="1:16">
      <c r="A488" s="37"/>
      <c r="C488" s="37"/>
      <c r="G488" s="37"/>
      <c r="K488" s="37"/>
      <c r="M488" s="1"/>
      <c r="P488" s="37"/>
    </row>
    <row r="489" spans="1:16">
      <c r="A489" s="37"/>
      <c r="C489" s="37"/>
      <c r="G489" s="37"/>
      <c r="K489" s="37"/>
      <c r="M489" s="1"/>
      <c r="P489" s="37"/>
    </row>
    <row r="490" spans="1:16">
      <c r="A490" s="37"/>
      <c r="C490" s="37"/>
      <c r="G490" s="37"/>
      <c r="K490" s="37"/>
      <c r="M490" s="1"/>
      <c r="P490" s="37"/>
    </row>
    <row r="491" spans="1:16">
      <c r="A491" s="37"/>
      <c r="C491" s="37"/>
      <c r="G491" s="37"/>
      <c r="K491" s="37"/>
      <c r="M491" s="1"/>
      <c r="P491" s="37"/>
    </row>
    <row r="492" spans="1:16">
      <c r="A492" s="37"/>
      <c r="C492" s="37"/>
      <c r="G492" s="37"/>
      <c r="K492" s="37"/>
      <c r="M492" s="1"/>
      <c r="P492" s="37"/>
    </row>
    <row r="493" spans="1:16">
      <c r="A493" s="37"/>
      <c r="C493" s="37"/>
      <c r="G493" s="37"/>
      <c r="K493" s="37"/>
      <c r="M493" s="1"/>
      <c r="P493" s="37"/>
    </row>
    <row r="494" spans="1:16">
      <c r="A494" s="37"/>
      <c r="C494" s="37"/>
      <c r="G494" s="37"/>
      <c r="K494" s="37"/>
      <c r="M494" s="1"/>
      <c r="P494" s="37"/>
    </row>
    <row r="495" spans="1:16">
      <c r="A495" s="37"/>
      <c r="C495" s="37"/>
      <c r="G495" s="37"/>
      <c r="K495" s="37"/>
      <c r="M495" s="1"/>
      <c r="P495" s="37"/>
    </row>
    <row r="496" spans="1:16">
      <c r="A496" s="37"/>
      <c r="C496" s="37"/>
      <c r="G496" s="37"/>
      <c r="K496" s="37"/>
      <c r="M496" s="1"/>
      <c r="P496" s="37"/>
    </row>
    <row r="497" spans="1:16">
      <c r="A497" s="37"/>
      <c r="C497" s="37"/>
      <c r="G497" s="37"/>
      <c r="K497" s="37"/>
      <c r="M497" s="1"/>
      <c r="P497" s="37"/>
    </row>
    <row r="498" spans="1:16">
      <c r="A498" s="37"/>
      <c r="C498" s="37"/>
      <c r="G498" s="37"/>
      <c r="K498" s="37"/>
      <c r="M498" s="1"/>
      <c r="P498" s="37"/>
    </row>
    <row r="499" spans="1:16">
      <c r="A499" s="37"/>
      <c r="C499" s="37"/>
      <c r="G499" s="37"/>
      <c r="K499" s="37"/>
      <c r="M499" s="1"/>
      <c r="P499" s="37"/>
    </row>
    <row r="500" spans="1:16">
      <c r="A500" s="37"/>
      <c r="C500" s="37"/>
      <c r="G500" s="37"/>
      <c r="K500" s="37"/>
      <c r="M500" s="1"/>
      <c r="P500" s="37"/>
    </row>
    <row r="501" spans="1:16">
      <c r="A501" s="37"/>
      <c r="C501" s="37"/>
      <c r="G501" s="37"/>
      <c r="K501" s="37"/>
      <c r="M501" s="1"/>
      <c r="P501" s="37"/>
    </row>
    <row r="502" spans="1:16">
      <c r="A502" s="37"/>
      <c r="C502" s="37"/>
      <c r="G502" s="37"/>
      <c r="K502" s="37"/>
      <c r="M502" s="1"/>
      <c r="P502" s="37"/>
    </row>
    <row r="503" spans="1:16">
      <c r="A503" s="37"/>
      <c r="C503" s="37"/>
      <c r="G503" s="37"/>
      <c r="K503" s="37"/>
      <c r="M503" s="1"/>
      <c r="P503" s="37"/>
    </row>
    <row r="504" spans="1:16">
      <c r="A504" s="37"/>
      <c r="C504" s="37"/>
      <c r="G504" s="37"/>
      <c r="K504" s="37"/>
      <c r="M504" s="1"/>
      <c r="P504" s="37"/>
    </row>
    <row r="505" spans="1:16">
      <c r="A505" s="37"/>
      <c r="C505" s="37"/>
      <c r="G505" s="37"/>
      <c r="K505" s="37"/>
      <c r="M505" s="1"/>
      <c r="P505" s="37"/>
    </row>
    <row r="506" spans="1:16">
      <c r="A506" s="37"/>
      <c r="C506" s="37"/>
      <c r="G506" s="37"/>
      <c r="K506" s="37"/>
      <c r="M506" s="1"/>
      <c r="P506" s="37"/>
    </row>
    <row r="507" spans="1:16">
      <c r="A507" s="37"/>
      <c r="C507" s="37"/>
      <c r="G507" s="37"/>
      <c r="K507" s="37"/>
      <c r="M507" s="1"/>
      <c r="P507" s="37"/>
    </row>
    <row r="508" spans="1:16">
      <c r="A508" s="37"/>
      <c r="C508" s="37"/>
      <c r="G508" s="37"/>
      <c r="K508" s="37"/>
      <c r="M508" s="1"/>
      <c r="P508" s="37"/>
    </row>
    <row r="509" spans="1:16">
      <c r="A509" s="37"/>
      <c r="C509" s="37"/>
      <c r="G509" s="37"/>
      <c r="K509" s="37"/>
      <c r="M509" s="1"/>
      <c r="P509" s="37"/>
    </row>
    <row r="510" spans="1:16">
      <c r="A510" s="37"/>
      <c r="C510" s="37"/>
      <c r="G510" s="37"/>
      <c r="K510" s="37"/>
      <c r="M510" s="1"/>
      <c r="P510" s="37"/>
    </row>
    <row r="511" spans="1:16">
      <c r="A511" s="37"/>
      <c r="C511" s="37"/>
      <c r="G511" s="37"/>
      <c r="K511" s="37"/>
      <c r="M511" s="1"/>
      <c r="P511" s="37"/>
    </row>
    <row r="512" spans="1:16">
      <c r="A512" s="37"/>
      <c r="C512" s="37"/>
      <c r="G512" s="37"/>
      <c r="K512" s="37"/>
      <c r="M512" s="1"/>
      <c r="P512" s="37"/>
    </row>
    <row r="513" spans="1:16">
      <c r="A513" s="37"/>
      <c r="C513" s="37"/>
      <c r="G513" s="37"/>
      <c r="K513" s="37"/>
      <c r="M513" s="1"/>
      <c r="P513" s="37"/>
    </row>
    <row r="514" spans="1:16">
      <c r="A514" s="37"/>
      <c r="C514" s="37"/>
      <c r="G514" s="37"/>
      <c r="K514" s="37"/>
      <c r="M514" s="1"/>
      <c r="P514" s="37"/>
    </row>
    <row r="515" spans="1:16">
      <c r="A515" s="37"/>
      <c r="C515" s="37"/>
      <c r="G515" s="37"/>
      <c r="K515" s="37"/>
      <c r="M515" s="1"/>
      <c r="P515" s="37"/>
    </row>
    <row r="516" spans="1:16">
      <c r="A516" s="37"/>
      <c r="C516" s="37"/>
      <c r="G516" s="37"/>
      <c r="K516" s="37"/>
      <c r="M516" s="1"/>
      <c r="P516" s="37"/>
    </row>
    <row r="517" spans="1:16">
      <c r="A517" s="37"/>
      <c r="C517" s="37"/>
      <c r="G517" s="37"/>
      <c r="K517" s="37"/>
      <c r="M517" s="1"/>
      <c r="P517" s="37"/>
    </row>
    <row r="518" spans="1:16">
      <c r="A518" s="37"/>
      <c r="C518" s="37"/>
      <c r="G518" s="37"/>
      <c r="K518" s="37"/>
      <c r="M518" s="1"/>
      <c r="P518" s="37"/>
    </row>
    <row r="519" spans="1:16">
      <c r="A519" s="37"/>
      <c r="C519" s="37"/>
      <c r="G519" s="37"/>
      <c r="K519" s="37"/>
      <c r="M519" s="1"/>
      <c r="P519" s="37"/>
    </row>
    <row r="520" spans="1:16">
      <c r="A520" s="37"/>
      <c r="C520" s="37"/>
      <c r="G520" s="37"/>
      <c r="K520" s="37"/>
      <c r="M520" s="1"/>
      <c r="P520" s="37"/>
    </row>
    <row r="521" spans="1:16">
      <c r="A521" s="37"/>
      <c r="C521" s="37"/>
      <c r="G521" s="37"/>
      <c r="K521" s="37"/>
      <c r="M521" s="1"/>
      <c r="P521" s="37"/>
    </row>
    <row r="522" spans="1:16">
      <c r="A522" s="37"/>
      <c r="C522" s="37"/>
      <c r="G522" s="37"/>
      <c r="K522" s="37"/>
      <c r="M522" s="1"/>
      <c r="P522" s="37"/>
    </row>
    <row r="523" spans="1:16">
      <c r="A523" s="37"/>
      <c r="C523" s="37"/>
      <c r="G523" s="37"/>
      <c r="K523" s="37"/>
      <c r="M523" s="1"/>
      <c r="P523" s="37"/>
    </row>
    <row r="524" spans="1:16">
      <c r="A524" s="37"/>
      <c r="C524" s="37"/>
      <c r="G524" s="37"/>
      <c r="K524" s="37"/>
      <c r="M524" s="1"/>
      <c r="P524" s="37"/>
    </row>
    <row r="525" spans="1:16">
      <c r="A525" s="37"/>
      <c r="C525" s="37"/>
      <c r="G525" s="37"/>
      <c r="K525" s="37"/>
      <c r="M525" s="1"/>
      <c r="P525" s="37"/>
    </row>
    <row r="526" spans="1:16">
      <c r="A526" s="37"/>
      <c r="C526" s="37"/>
      <c r="G526" s="37"/>
      <c r="K526" s="37"/>
      <c r="M526" s="1"/>
      <c r="P526" s="37"/>
    </row>
    <row r="527" spans="1:16">
      <c r="A527" s="37"/>
      <c r="C527" s="37"/>
      <c r="G527" s="37"/>
      <c r="K527" s="37"/>
      <c r="M527" s="1"/>
      <c r="P527" s="37"/>
    </row>
    <row r="528" spans="1:16">
      <c r="A528" s="37"/>
      <c r="C528" s="37"/>
      <c r="G528" s="37"/>
      <c r="K528" s="37"/>
      <c r="M528" s="1"/>
      <c r="P528" s="37"/>
    </row>
    <row r="529" spans="1:16">
      <c r="A529" s="37"/>
      <c r="C529" s="37"/>
      <c r="G529" s="37"/>
      <c r="K529" s="37"/>
      <c r="M529" s="1"/>
      <c r="P529" s="37"/>
    </row>
    <row r="530" spans="1:16">
      <c r="A530" s="37"/>
      <c r="C530" s="37"/>
      <c r="G530" s="37"/>
      <c r="K530" s="37"/>
      <c r="M530" s="1"/>
      <c r="P530" s="37"/>
    </row>
    <row r="531" spans="1:16">
      <c r="A531" s="37"/>
      <c r="C531" s="37"/>
      <c r="G531" s="37"/>
      <c r="K531" s="37"/>
      <c r="M531" s="1"/>
      <c r="P531" s="37"/>
    </row>
    <row r="532" spans="1:16">
      <c r="A532" s="37"/>
      <c r="C532" s="37"/>
      <c r="G532" s="37"/>
      <c r="K532" s="37"/>
      <c r="M532" s="1"/>
      <c r="P532" s="37"/>
    </row>
    <row r="533" spans="1:16">
      <c r="A533" s="37"/>
      <c r="C533" s="37"/>
      <c r="G533" s="37"/>
      <c r="K533" s="37"/>
      <c r="M533" s="1"/>
      <c r="P533" s="37"/>
    </row>
    <row r="534" spans="1:16">
      <c r="A534" s="37"/>
      <c r="C534" s="37"/>
      <c r="G534" s="37"/>
      <c r="K534" s="37"/>
      <c r="M534" s="1"/>
      <c r="P534" s="37"/>
    </row>
    <row r="535" spans="1:16">
      <c r="A535" s="37"/>
      <c r="C535" s="37"/>
      <c r="G535" s="37"/>
      <c r="K535" s="37"/>
      <c r="M535" s="1"/>
      <c r="P535" s="37"/>
    </row>
    <row r="536" spans="1:16">
      <c r="A536" s="37"/>
      <c r="C536" s="37"/>
      <c r="G536" s="37"/>
      <c r="K536" s="37"/>
      <c r="M536" s="1"/>
      <c r="P536" s="37"/>
    </row>
    <row r="537" spans="1:16">
      <c r="A537" s="37"/>
      <c r="C537" s="37"/>
      <c r="G537" s="37"/>
      <c r="K537" s="37"/>
      <c r="M537" s="1"/>
      <c r="P537" s="37"/>
    </row>
    <row r="538" spans="1:16">
      <c r="A538" s="37"/>
      <c r="C538" s="37"/>
      <c r="G538" s="37"/>
      <c r="K538" s="37"/>
      <c r="M538" s="1"/>
      <c r="P538" s="37"/>
    </row>
    <row r="539" spans="1:16">
      <c r="A539" s="37"/>
      <c r="C539" s="37"/>
      <c r="G539" s="37"/>
      <c r="K539" s="37"/>
      <c r="M539" s="1"/>
      <c r="P539" s="37"/>
    </row>
    <row r="540" spans="1:16">
      <c r="A540" s="37"/>
      <c r="C540" s="37"/>
      <c r="G540" s="37"/>
      <c r="K540" s="37"/>
      <c r="M540" s="1"/>
      <c r="P540" s="37"/>
    </row>
    <row r="541" spans="1:16">
      <c r="A541" s="37"/>
      <c r="C541" s="37"/>
      <c r="G541" s="37"/>
      <c r="K541" s="37"/>
      <c r="M541" s="1"/>
      <c r="P541" s="37"/>
    </row>
    <row r="542" spans="1:16">
      <c r="A542" s="37"/>
      <c r="C542" s="37"/>
      <c r="G542" s="37"/>
      <c r="K542" s="37"/>
      <c r="M542" s="1"/>
      <c r="P542" s="37"/>
    </row>
    <row r="543" spans="1:16">
      <c r="A543" s="37"/>
      <c r="C543" s="37"/>
      <c r="G543" s="37"/>
      <c r="K543" s="37"/>
      <c r="M543" s="1"/>
      <c r="P543" s="37"/>
    </row>
    <row r="544" spans="1:16">
      <c r="A544" s="37"/>
      <c r="C544" s="37"/>
      <c r="G544" s="37"/>
      <c r="K544" s="37"/>
      <c r="M544" s="1"/>
      <c r="P544" s="37"/>
    </row>
    <row r="545" spans="1:16">
      <c r="A545" s="37"/>
      <c r="C545" s="37"/>
      <c r="G545" s="37"/>
      <c r="K545" s="37"/>
      <c r="M545" s="1"/>
      <c r="P545" s="37"/>
    </row>
    <row r="546" spans="1:16">
      <c r="A546" s="37"/>
      <c r="C546" s="37"/>
      <c r="G546" s="37"/>
      <c r="K546" s="37"/>
      <c r="M546" s="1"/>
      <c r="P546" s="37"/>
    </row>
    <row r="547" spans="1:16">
      <c r="A547" s="37"/>
      <c r="C547" s="37"/>
      <c r="G547" s="37"/>
      <c r="K547" s="37"/>
      <c r="M547" s="1"/>
      <c r="P547" s="37"/>
    </row>
    <row r="548" spans="1:16">
      <c r="A548" s="37"/>
      <c r="C548" s="37"/>
      <c r="G548" s="37"/>
      <c r="K548" s="37"/>
      <c r="M548" s="1"/>
      <c r="P548" s="37"/>
    </row>
    <row r="549" spans="1:16">
      <c r="A549" s="37"/>
      <c r="C549" s="37"/>
      <c r="G549" s="37"/>
      <c r="K549" s="37"/>
      <c r="M549" s="1"/>
      <c r="P549" s="37"/>
    </row>
    <row r="550" spans="1:16">
      <c r="A550" s="37"/>
      <c r="C550" s="37"/>
      <c r="G550" s="37"/>
      <c r="K550" s="37"/>
      <c r="M550" s="1"/>
      <c r="P550" s="37"/>
    </row>
    <row r="551" spans="1:16">
      <c r="A551" s="37"/>
      <c r="C551" s="37"/>
      <c r="G551" s="37"/>
      <c r="K551" s="37"/>
      <c r="M551" s="1"/>
      <c r="P551" s="37"/>
    </row>
    <row r="552" spans="1:16">
      <c r="A552" s="37"/>
      <c r="C552" s="37"/>
      <c r="G552" s="37"/>
      <c r="K552" s="37"/>
      <c r="M552" s="1"/>
      <c r="P552" s="37"/>
    </row>
    <row r="553" spans="1:16">
      <c r="A553" s="37"/>
      <c r="C553" s="37"/>
      <c r="G553" s="37"/>
      <c r="K553" s="37"/>
      <c r="M553" s="1"/>
      <c r="P553" s="37"/>
    </row>
    <row r="554" spans="1:16">
      <c r="A554" s="37"/>
      <c r="C554" s="37"/>
      <c r="G554" s="37"/>
      <c r="K554" s="37"/>
      <c r="M554" s="1"/>
      <c r="P554" s="37"/>
    </row>
    <row r="555" spans="1:16">
      <c r="A555" s="37"/>
      <c r="C555" s="37"/>
      <c r="G555" s="37"/>
      <c r="K555" s="37"/>
      <c r="M555" s="1"/>
      <c r="P555" s="37"/>
    </row>
    <row r="556" spans="1:16">
      <c r="A556" s="37"/>
      <c r="C556" s="37"/>
      <c r="G556" s="37"/>
      <c r="K556" s="37"/>
      <c r="M556" s="1"/>
      <c r="P556" s="37"/>
    </row>
    <row r="557" spans="1:16">
      <c r="A557" s="37"/>
      <c r="C557" s="37"/>
      <c r="G557" s="37"/>
      <c r="K557" s="37"/>
      <c r="M557" s="1"/>
      <c r="P557" s="37"/>
    </row>
    <row r="558" spans="1:16">
      <c r="A558" s="37"/>
      <c r="C558" s="37"/>
      <c r="G558" s="37"/>
      <c r="K558" s="37"/>
      <c r="M558" s="1"/>
      <c r="P558" s="37"/>
    </row>
    <row r="559" spans="1:16">
      <c r="A559" s="37"/>
      <c r="C559" s="37"/>
      <c r="G559" s="37"/>
      <c r="K559" s="37"/>
      <c r="M559" s="1"/>
      <c r="P559" s="37"/>
    </row>
    <row r="560" spans="1:16">
      <c r="A560" s="37"/>
      <c r="C560" s="37"/>
      <c r="G560" s="37"/>
      <c r="K560" s="37"/>
      <c r="M560" s="1"/>
      <c r="P560" s="37"/>
    </row>
    <row r="561" spans="1:16">
      <c r="A561" s="37"/>
      <c r="C561" s="37"/>
      <c r="G561" s="37"/>
      <c r="K561" s="37"/>
      <c r="M561" s="1"/>
      <c r="P561" s="37"/>
    </row>
    <row r="562" spans="1:16">
      <c r="A562" s="37"/>
      <c r="C562" s="37"/>
      <c r="G562" s="37"/>
      <c r="K562" s="37"/>
      <c r="M562" s="1"/>
      <c r="P562" s="37"/>
    </row>
    <row r="563" spans="1:16">
      <c r="A563" s="37"/>
      <c r="C563" s="37"/>
      <c r="G563" s="37"/>
      <c r="K563" s="37"/>
      <c r="M563" s="1"/>
      <c r="P563" s="37"/>
    </row>
    <row r="564" spans="1:16">
      <c r="A564" s="37"/>
      <c r="C564" s="37"/>
      <c r="G564" s="37"/>
      <c r="K564" s="37"/>
      <c r="M564" s="1"/>
      <c r="P564" s="37"/>
    </row>
    <row r="565" spans="1:16">
      <c r="A565" s="37"/>
      <c r="C565" s="37"/>
      <c r="G565" s="37"/>
      <c r="K565" s="37"/>
      <c r="M565" s="1"/>
      <c r="P565" s="37"/>
    </row>
    <row r="566" spans="1:16">
      <c r="A566" s="37"/>
      <c r="C566" s="37"/>
      <c r="G566" s="37"/>
      <c r="K566" s="37"/>
      <c r="M566" s="1"/>
      <c r="P566" s="37"/>
    </row>
    <row r="567" spans="1:16">
      <c r="A567" s="37"/>
      <c r="C567" s="37"/>
      <c r="G567" s="37"/>
      <c r="K567" s="37"/>
      <c r="M567" s="1"/>
      <c r="P567" s="37"/>
    </row>
    <row r="568" spans="1:16">
      <c r="A568" s="37"/>
      <c r="C568" s="37"/>
      <c r="G568" s="37"/>
      <c r="K568" s="37"/>
      <c r="M568" s="1"/>
      <c r="P568" s="37"/>
    </row>
    <row r="569" spans="1:16">
      <c r="A569" s="37"/>
      <c r="C569" s="37"/>
      <c r="G569" s="37"/>
      <c r="K569" s="37"/>
      <c r="M569" s="1"/>
      <c r="P569" s="37"/>
    </row>
    <row r="570" spans="1:16">
      <c r="A570" s="37"/>
      <c r="C570" s="37"/>
      <c r="G570" s="37"/>
      <c r="K570" s="37"/>
      <c r="M570" s="1"/>
      <c r="P570" s="37"/>
    </row>
    <row r="571" spans="1:16">
      <c r="A571" s="37"/>
      <c r="C571" s="37"/>
      <c r="G571" s="37"/>
      <c r="K571" s="37"/>
      <c r="M571" s="1"/>
      <c r="P571" s="37"/>
    </row>
    <row r="572" spans="1:16">
      <c r="A572" s="37"/>
      <c r="C572" s="37"/>
      <c r="G572" s="37"/>
      <c r="K572" s="37"/>
      <c r="M572" s="1"/>
      <c r="P572" s="37"/>
    </row>
    <row r="573" spans="1:16">
      <c r="A573" s="37"/>
      <c r="C573" s="37"/>
      <c r="G573" s="37"/>
      <c r="K573" s="37"/>
      <c r="M573" s="1"/>
      <c r="P573" s="37"/>
    </row>
    <row r="574" spans="1:16">
      <c r="A574" s="37"/>
      <c r="C574" s="37"/>
      <c r="G574" s="37"/>
      <c r="K574" s="37"/>
      <c r="M574" s="1"/>
      <c r="P574" s="37"/>
    </row>
    <row r="575" spans="1:16">
      <c r="A575" s="37"/>
      <c r="C575" s="37"/>
      <c r="G575" s="37"/>
      <c r="K575" s="37"/>
      <c r="M575" s="1"/>
      <c r="P575" s="37"/>
    </row>
    <row r="576" spans="1:16">
      <c r="A576" s="37"/>
      <c r="C576" s="37"/>
      <c r="G576" s="37"/>
      <c r="K576" s="37"/>
      <c r="M576" s="1"/>
      <c r="P576" s="37"/>
    </row>
    <row r="577" spans="1:16">
      <c r="A577" s="37"/>
      <c r="C577" s="37"/>
      <c r="G577" s="37"/>
      <c r="K577" s="37"/>
      <c r="M577" s="1"/>
      <c r="P577" s="37"/>
    </row>
    <row r="578" spans="1:16">
      <c r="A578" s="37"/>
      <c r="C578" s="37"/>
      <c r="G578" s="37"/>
      <c r="K578" s="37"/>
      <c r="M578" s="1"/>
      <c r="P578" s="37"/>
    </row>
    <row r="579" spans="1:16">
      <c r="A579" s="37"/>
      <c r="C579" s="37"/>
      <c r="G579" s="37"/>
      <c r="K579" s="37"/>
      <c r="M579" s="1"/>
      <c r="P579" s="37"/>
    </row>
    <row r="580" spans="1:16">
      <c r="A580" s="37"/>
      <c r="C580" s="37"/>
      <c r="G580" s="37"/>
      <c r="K580" s="37"/>
      <c r="M580" s="1"/>
      <c r="P580" s="37"/>
    </row>
    <row r="581" spans="1:16">
      <c r="A581" s="37"/>
      <c r="C581" s="37"/>
      <c r="G581" s="37"/>
      <c r="K581" s="37"/>
      <c r="M581" s="1"/>
      <c r="P581" s="37"/>
    </row>
    <row r="582" spans="1:16">
      <c r="A582" s="37"/>
      <c r="C582" s="37"/>
      <c r="G582" s="37"/>
      <c r="K582" s="37"/>
      <c r="M582" s="1"/>
      <c r="P582" s="37"/>
    </row>
    <row r="583" spans="1:16">
      <c r="A583" s="37"/>
      <c r="C583" s="37"/>
      <c r="G583" s="37"/>
      <c r="K583" s="37"/>
      <c r="M583" s="1"/>
      <c r="P583" s="37"/>
    </row>
    <row r="584" spans="1:16">
      <c r="A584" s="37"/>
      <c r="C584" s="37"/>
      <c r="G584" s="37"/>
      <c r="K584" s="37"/>
      <c r="M584" s="1"/>
      <c r="P584" s="37"/>
    </row>
    <row r="585" spans="1:16">
      <c r="A585" s="37"/>
      <c r="C585" s="37"/>
      <c r="G585" s="37"/>
      <c r="K585" s="37"/>
      <c r="M585" s="1"/>
      <c r="P585" s="37"/>
    </row>
    <row r="586" spans="1:16">
      <c r="A586" s="37"/>
      <c r="C586" s="37"/>
      <c r="G586" s="37"/>
      <c r="K586" s="37"/>
      <c r="M586" s="1"/>
      <c r="P586" s="37"/>
    </row>
    <row r="587" spans="1:16">
      <c r="A587" s="37"/>
      <c r="C587" s="37"/>
      <c r="G587" s="37"/>
      <c r="K587" s="37"/>
      <c r="M587" s="1"/>
      <c r="P587" s="37"/>
    </row>
    <row r="588" spans="1:16">
      <c r="A588" s="37"/>
      <c r="C588" s="37"/>
      <c r="G588" s="37"/>
      <c r="K588" s="37"/>
      <c r="M588" s="1"/>
      <c r="P588" s="37"/>
    </row>
    <row r="589" spans="1:16">
      <c r="A589" s="37"/>
      <c r="C589" s="37"/>
      <c r="G589" s="37"/>
      <c r="K589" s="37"/>
      <c r="M589" s="1"/>
      <c r="P589" s="37"/>
    </row>
    <row r="590" spans="1:16">
      <c r="A590" s="37"/>
      <c r="C590" s="37"/>
      <c r="G590" s="37"/>
      <c r="K590" s="37"/>
      <c r="M590" s="1"/>
      <c r="P590" s="37"/>
    </row>
    <row r="591" spans="1:16">
      <c r="A591" s="37"/>
      <c r="C591" s="37"/>
      <c r="G591" s="37"/>
      <c r="K591" s="37"/>
      <c r="M591" s="1"/>
      <c r="P591" s="37"/>
    </row>
    <row r="592" spans="1:16">
      <c r="A592" s="37"/>
      <c r="C592" s="37"/>
      <c r="G592" s="37"/>
      <c r="K592" s="37"/>
      <c r="M592" s="1"/>
      <c r="P592" s="37"/>
    </row>
    <row r="593" spans="1:16">
      <c r="A593" s="37"/>
      <c r="C593" s="37"/>
      <c r="G593" s="37"/>
      <c r="K593" s="37"/>
      <c r="M593" s="1"/>
      <c r="P593" s="37"/>
    </row>
    <row r="594" spans="1:16">
      <c r="A594" s="37"/>
      <c r="C594" s="37"/>
      <c r="G594" s="37"/>
      <c r="K594" s="37"/>
      <c r="M594" s="1"/>
      <c r="P594" s="37"/>
    </row>
    <row r="595" spans="1:16">
      <c r="A595" s="37"/>
      <c r="C595" s="37"/>
      <c r="G595" s="37"/>
      <c r="K595" s="37"/>
      <c r="M595" s="1"/>
      <c r="P595" s="37"/>
    </row>
    <row r="596" spans="1:16">
      <c r="A596" s="37"/>
      <c r="C596" s="37"/>
      <c r="G596" s="37"/>
      <c r="K596" s="37"/>
      <c r="M596" s="1"/>
      <c r="P596" s="37"/>
    </row>
    <row r="597" spans="1:16">
      <c r="A597" s="37"/>
      <c r="C597" s="37"/>
      <c r="G597" s="37"/>
      <c r="K597" s="37"/>
      <c r="M597" s="1"/>
      <c r="P597" s="37"/>
    </row>
    <row r="598" spans="1:16">
      <c r="A598" s="37"/>
      <c r="C598" s="37"/>
      <c r="G598" s="37"/>
      <c r="K598" s="37"/>
      <c r="M598" s="1"/>
      <c r="P598" s="37"/>
    </row>
    <row r="599" spans="1:16">
      <c r="A599" s="37"/>
      <c r="C599" s="37"/>
      <c r="G599" s="37"/>
      <c r="K599" s="37"/>
      <c r="M599" s="1"/>
      <c r="P599" s="37"/>
    </row>
    <row r="600" spans="1:16">
      <c r="A600" s="37"/>
      <c r="C600" s="37"/>
      <c r="G600" s="37"/>
      <c r="K600" s="37"/>
      <c r="M600" s="1"/>
      <c r="P600" s="37"/>
    </row>
    <row r="601" spans="1:16">
      <c r="A601" s="37"/>
      <c r="C601" s="37"/>
      <c r="G601" s="37"/>
      <c r="K601" s="37"/>
      <c r="M601" s="1"/>
      <c r="P601" s="37"/>
    </row>
    <row r="602" spans="1:16">
      <c r="A602" s="37"/>
      <c r="C602" s="37"/>
      <c r="G602" s="37"/>
      <c r="K602" s="37"/>
      <c r="M602" s="1"/>
      <c r="P602" s="37"/>
    </row>
    <row r="603" spans="1:16">
      <c r="A603" s="37"/>
      <c r="C603" s="37"/>
      <c r="G603" s="37"/>
      <c r="K603" s="37"/>
      <c r="M603" s="1"/>
      <c r="P603" s="37"/>
    </row>
    <row r="604" spans="1:16">
      <c r="A604" s="37"/>
      <c r="C604" s="37"/>
      <c r="G604" s="37"/>
      <c r="K604" s="37"/>
      <c r="M604" s="1"/>
      <c r="P604" s="37"/>
    </row>
    <row r="605" spans="1:16">
      <c r="A605" s="37"/>
      <c r="C605" s="37"/>
      <c r="G605" s="37"/>
      <c r="K605" s="37"/>
      <c r="M605" s="1"/>
      <c r="P605" s="37"/>
    </row>
    <row r="606" spans="1:16">
      <c r="A606" s="37"/>
      <c r="C606" s="37"/>
      <c r="G606" s="37"/>
      <c r="K606" s="37"/>
      <c r="M606" s="1"/>
      <c r="P606" s="37"/>
    </row>
    <row r="607" spans="1:16">
      <c r="A607" s="37"/>
      <c r="C607" s="37"/>
      <c r="G607" s="37"/>
      <c r="K607" s="37"/>
      <c r="M607" s="1"/>
      <c r="P607" s="37"/>
    </row>
    <row r="608" spans="1:16">
      <c r="A608" s="37"/>
      <c r="C608" s="37"/>
      <c r="G608" s="37"/>
      <c r="K608" s="37"/>
      <c r="M608" s="1"/>
      <c r="P608" s="37"/>
    </row>
    <row r="609" spans="1:16">
      <c r="A609" s="37"/>
      <c r="C609" s="37"/>
      <c r="G609" s="37"/>
      <c r="K609" s="37"/>
      <c r="M609" s="1"/>
      <c r="P609" s="37"/>
    </row>
    <row r="610" spans="1:16">
      <c r="A610" s="37"/>
      <c r="C610" s="37"/>
      <c r="G610" s="37"/>
      <c r="K610" s="37"/>
      <c r="M610" s="1"/>
      <c r="P610" s="37"/>
    </row>
    <row r="611" spans="1:16">
      <c r="A611" s="37"/>
      <c r="C611" s="37"/>
      <c r="G611" s="37"/>
      <c r="K611" s="37"/>
      <c r="M611" s="1"/>
      <c r="P611" s="37"/>
    </row>
    <row r="612" spans="1:16">
      <c r="A612" s="37"/>
      <c r="C612" s="37"/>
      <c r="G612" s="37"/>
      <c r="K612" s="37"/>
      <c r="M612" s="1"/>
      <c r="P612" s="37"/>
    </row>
    <row r="613" spans="1:16">
      <c r="A613" s="37"/>
      <c r="C613" s="37"/>
      <c r="G613" s="37"/>
      <c r="K613" s="37"/>
      <c r="M613" s="1"/>
      <c r="P613" s="37"/>
    </row>
    <row r="614" spans="1:16">
      <c r="A614" s="37"/>
      <c r="C614" s="37"/>
      <c r="G614" s="37"/>
      <c r="K614" s="37"/>
      <c r="M614" s="1"/>
      <c r="P614" s="37"/>
    </row>
    <row r="615" spans="1:16">
      <c r="A615" s="37"/>
      <c r="C615" s="37"/>
      <c r="G615" s="37"/>
      <c r="K615" s="37"/>
      <c r="M615" s="1"/>
      <c r="P615" s="37"/>
    </row>
    <row r="616" spans="1:16">
      <c r="A616" s="37"/>
      <c r="C616" s="37"/>
      <c r="G616" s="37"/>
      <c r="K616" s="37"/>
      <c r="M616" s="1"/>
      <c r="P616" s="37"/>
    </row>
    <row r="617" spans="1:16">
      <c r="A617" s="37"/>
      <c r="C617" s="37"/>
      <c r="G617" s="37"/>
      <c r="K617" s="37"/>
      <c r="M617" s="1"/>
      <c r="P617" s="37"/>
    </row>
    <row r="618" spans="1:16">
      <c r="A618" s="37"/>
      <c r="C618" s="37"/>
      <c r="G618" s="37"/>
      <c r="K618" s="37"/>
      <c r="M618" s="1"/>
      <c r="P618" s="37"/>
    </row>
    <row r="619" spans="1:16">
      <c r="A619" s="37"/>
      <c r="C619" s="37"/>
      <c r="G619" s="37"/>
      <c r="K619" s="37"/>
      <c r="M619" s="1"/>
      <c r="P619" s="37"/>
    </row>
    <row r="620" spans="1:16">
      <c r="A620" s="37"/>
      <c r="C620" s="37"/>
      <c r="G620" s="37"/>
      <c r="K620" s="37"/>
      <c r="M620" s="1"/>
      <c r="P620" s="37"/>
    </row>
    <row r="621" spans="1:16">
      <c r="A621" s="37"/>
      <c r="C621" s="37"/>
      <c r="G621" s="37"/>
      <c r="K621" s="37"/>
      <c r="M621" s="1"/>
      <c r="P621" s="37"/>
    </row>
    <row r="622" spans="1:16">
      <c r="A622" s="37"/>
      <c r="C622" s="37"/>
      <c r="G622" s="37"/>
      <c r="K622" s="37"/>
      <c r="M622" s="1"/>
      <c r="P622" s="37"/>
    </row>
    <row r="623" spans="1:16">
      <c r="A623" s="37"/>
      <c r="C623" s="37"/>
      <c r="G623" s="37"/>
      <c r="K623" s="37"/>
      <c r="M623" s="1"/>
      <c r="P623" s="37"/>
    </row>
    <row r="624" spans="1:16">
      <c r="A624" s="37"/>
      <c r="C624" s="37"/>
      <c r="G624" s="37"/>
      <c r="K624" s="37"/>
      <c r="M624" s="1"/>
      <c r="P624" s="37"/>
    </row>
    <row r="625" spans="1:16">
      <c r="A625" s="37"/>
      <c r="C625" s="37"/>
      <c r="G625" s="37"/>
      <c r="K625" s="37"/>
      <c r="M625" s="1"/>
      <c r="P625" s="37"/>
    </row>
    <row r="626" spans="1:16">
      <c r="A626" s="37"/>
      <c r="C626" s="37"/>
      <c r="G626" s="37"/>
      <c r="K626" s="37"/>
      <c r="M626" s="1"/>
      <c r="P626" s="37"/>
    </row>
    <row r="627" spans="1:16">
      <c r="A627" s="37"/>
      <c r="C627" s="37"/>
      <c r="G627" s="37"/>
      <c r="K627" s="37"/>
      <c r="M627" s="1"/>
      <c r="P627" s="37"/>
    </row>
    <row r="628" spans="1:16">
      <c r="A628" s="37"/>
      <c r="C628" s="37"/>
      <c r="G628" s="37"/>
      <c r="K628" s="37"/>
      <c r="M628" s="1"/>
      <c r="P628" s="37"/>
    </row>
    <row r="629" spans="1:16">
      <c r="A629" s="37"/>
      <c r="C629" s="37"/>
      <c r="G629" s="37"/>
      <c r="K629" s="37"/>
      <c r="M629" s="1"/>
      <c r="P629" s="37"/>
    </row>
    <row r="630" spans="1:16">
      <c r="A630" s="37"/>
      <c r="C630" s="37"/>
      <c r="G630" s="37"/>
      <c r="K630" s="37"/>
      <c r="M630" s="1"/>
      <c r="P630" s="37"/>
    </row>
    <row r="631" spans="1:16">
      <c r="A631" s="37"/>
      <c r="C631" s="37"/>
      <c r="G631" s="37"/>
      <c r="K631" s="37"/>
      <c r="M631" s="1"/>
      <c r="P631" s="37"/>
    </row>
    <row r="632" spans="1:16">
      <c r="A632" s="37"/>
      <c r="C632" s="37"/>
      <c r="G632" s="37"/>
      <c r="K632" s="37"/>
      <c r="M632" s="1"/>
      <c r="P632" s="37"/>
    </row>
    <row r="633" spans="1:16">
      <c r="A633" s="37"/>
      <c r="C633" s="37"/>
      <c r="G633" s="37"/>
      <c r="K633" s="37"/>
      <c r="M633" s="1"/>
      <c r="P633" s="37"/>
    </row>
    <row r="634" spans="1:16">
      <c r="A634" s="37"/>
      <c r="C634" s="37"/>
      <c r="G634" s="37"/>
      <c r="K634" s="37"/>
      <c r="M634" s="1"/>
      <c r="P634" s="37"/>
    </row>
    <row r="635" spans="1:16">
      <c r="A635" s="37"/>
      <c r="C635" s="37"/>
      <c r="G635" s="37"/>
      <c r="K635" s="37"/>
      <c r="M635" s="1"/>
      <c r="P635" s="37"/>
    </row>
    <row r="636" spans="1:16">
      <c r="A636" s="37"/>
      <c r="C636" s="37"/>
      <c r="G636" s="37"/>
      <c r="K636" s="37"/>
      <c r="M636" s="1"/>
      <c r="P636" s="37"/>
    </row>
    <row r="637" spans="1:16">
      <c r="A637" s="37"/>
      <c r="C637" s="37"/>
      <c r="G637" s="37"/>
      <c r="K637" s="37"/>
      <c r="M637" s="1"/>
      <c r="P637" s="37"/>
    </row>
    <row r="638" spans="1:16">
      <c r="A638" s="37"/>
      <c r="C638" s="37"/>
      <c r="G638" s="37"/>
      <c r="K638" s="37"/>
      <c r="M638" s="1"/>
      <c r="P638" s="37"/>
    </row>
    <row r="639" spans="1:16">
      <c r="A639" s="37"/>
      <c r="C639" s="37"/>
      <c r="G639" s="37"/>
      <c r="K639" s="37"/>
      <c r="M639" s="1"/>
      <c r="P639" s="37"/>
    </row>
    <row r="640" spans="1:16">
      <c r="A640" s="37"/>
      <c r="C640" s="37"/>
      <c r="G640" s="37"/>
      <c r="K640" s="37"/>
      <c r="M640" s="1"/>
      <c r="P640" s="37"/>
    </row>
    <row r="641" spans="1:16">
      <c r="A641" s="37"/>
      <c r="C641" s="37"/>
      <c r="G641" s="37"/>
      <c r="K641" s="37"/>
      <c r="M641" s="1"/>
      <c r="P641" s="37"/>
    </row>
    <row r="642" spans="1:16">
      <c r="A642" s="37"/>
      <c r="C642" s="37"/>
      <c r="G642" s="37"/>
      <c r="K642" s="37"/>
      <c r="M642" s="1"/>
      <c r="P642" s="37"/>
    </row>
    <row r="643" spans="1:16">
      <c r="A643" s="37"/>
      <c r="C643" s="37"/>
      <c r="G643" s="37"/>
      <c r="K643" s="37"/>
      <c r="M643" s="1"/>
      <c r="P643" s="37"/>
    </row>
    <row r="644" spans="1:16">
      <c r="A644" s="37"/>
      <c r="C644" s="37"/>
      <c r="G644" s="37"/>
      <c r="K644" s="37"/>
      <c r="M644" s="1"/>
      <c r="P644" s="37"/>
    </row>
    <row r="645" spans="1:16">
      <c r="A645" s="37"/>
      <c r="C645" s="37"/>
      <c r="G645" s="37"/>
      <c r="K645" s="37"/>
      <c r="M645" s="1"/>
      <c r="P645" s="37"/>
    </row>
    <row r="646" spans="1:16">
      <c r="A646" s="37"/>
      <c r="C646" s="37"/>
      <c r="G646" s="37"/>
      <c r="K646" s="37"/>
      <c r="M646" s="1"/>
      <c r="P646" s="37"/>
    </row>
    <row r="647" spans="1:16">
      <c r="A647" s="37"/>
      <c r="C647" s="37"/>
      <c r="G647" s="37"/>
      <c r="K647" s="37"/>
      <c r="M647" s="1"/>
      <c r="P647" s="37"/>
    </row>
    <row r="648" spans="1:16">
      <c r="A648" s="37"/>
      <c r="C648" s="37"/>
      <c r="G648" s="37"/>
      <c r="K648" s="37"/>
      <c r="M648" s="1"/>
      <c r="P648" s="37"/>
    </row>
    <row r="649" spans="1:16">
      <c r="A649" s="37"/>
      <c r="C649" s="37"/>
      <c r="G649" s="37"/>
      <c r="K649" s="37"/>
      <c r="M649" s="1"/>
      <c r="P649" s="37"/>
    </row>
    <row r="650" spans="1:16">
      <c r="A650" s="37"/>
      <c r="C650" s="37"/>
      <c r="G650" s="37"/>
      <c r="K650" s="37"/>
      <c r="M650" s="1"/>
      <c r="P650" s="37"/>
    </row>
    <row r="651" spans="1:16">
      <c r="A651" s="37"/>
      <c r="C651" s="37"/>
      <c r="G651" s="37"/>
      <c r="K651" s="37"/>
      <c r="M651" s="1"/>
      <c r="P651" s="37"/>
    </row>
    <row r="652" spans="1:16">
      <c r="A652" s="37"/>
      <c r="C652" s="37"/>
      <c r="G652" s="37"/>
      <c r="K652" s="37"/>
      <c r="M652" s="1"/>
      <c r="P652" s="37"/>
    </row>
    <row r="653" spans="1:16">
      <c r="A653" s="37"/>
      <c r="C653" s="37"/>
      <c r="G653" s="37"/>
      <c r="K653" s="37"/>
      <c r="M653" s="1"/>
      <c r="P653" s="37"/>
    </row>
    <row r="654" spans="1:16">
      <c r="A654" s="37"/>
      <c r="C654" s="37"/>
      <c r="G654" s="37"/>
      <c r="K654" s="37"/>
      <c r="M654" s="1"/>
      <c r="P654" s="37"/>
    </row>
    <row r="655" spans="1:16">
      <c r="A655" s="37"/>
      <c r="C655" s="37"/>
      <c r="G655" s="37"/>
      <c r="K655" s="37"/>
      <c r="M655" s="1"/>
      <c r="P655" s="37"/>
    </row>
    <row r="656" spans="1:16">
      <c r="A656" s="37"/>
      <c r="C656" s="37"/>
      <c r="G656" s="37"/>
      <c r="K656" s="37"/>
      <c r="M656" s="1"/>
      <c r="P656" s="37"/>
    </row>
    <row r="657" spans="1:16">
      <c r="A657" s="37"/>
      <c r="C657" s="37"/>
      <c r="G657" s="37"/>
      <c r="K657" s="37"/>
      <c r="M657" s="1"/>
      <c r="P657" s="37"/>
    </row>
    <row r="658" spans="1:16">
      <c r="A658" s="37"/>
      <c r="C658" s="37"/>
      <c r="G658" s="37"/>
      <c r="K658" s="37"/>
      <c r="M658" s="1"/>
      <c r="P658" s="37"/>
    </row>
    <row r="659" spans="1:16">
      <c r="A659" s="37"/>
      <c r="C659" s="37"/>
      <c r="G659" s="37"/>
      <c r="K659" s="37"/>
      <c r="M659" s="1"/>
      <c r="P659" s="37"/>
    </row>
    <row r="660" spans="1:16">
      <c r="A660" s="37"/>
      <c r="C660" s="37"/>
      <c r="G660" s="37"/>
      <c r="K660" s="37"/>
      <c r="M660" s="1"/>
      <c r="P660" s="37"/>
    </row>
    <row r="661" spans="1:16">
      <c r="A661" s="37"/>
      <c r="C661" s="37"/>
      <c r="G661" s="37"/>
      <c r="K661" s="37"/>
      <c r="M661" s="1"/>
      <c r="P661" s="37"/>
    </row>
    <row r="662" spans="1:16">
      <c r="A662" s="37"/>
      <c r="C662" s="37"/>
      <c r="G662" s="37"/>
      <c r="K662" s="37"/>
      <c r="M662" s="1"/>
      <c r="P662" s="37"/>
    </row>
    <row r="663" spans="1:16">
      <c r="A663" s="37"/>
      <c r="C663" s="37"/>
      <c r="G663" s="37"/>
      <c r="K663" s="37"/>
      <c r="M663" s="1"/>
      <c r="P663" s="37"/>
    </row>
    <row r="664" spans="1:16">
      <c r="A664" s="37"/>
      <c r="C664" s="37"/>
      <c r="G664" s="37"/>
      <c r="K664" s="37"/>
      <c r="M664" s="1"/>
      <c r="P664" s="37"/>
    </row>
    <row r="665" spans="1:16">
      <c r="A665" s="37"/>
      <c r="C665" s="37"/>
      <c r="G665" s="37"/>
      <c r="K665" s="37"/>
      <c r="M665" s="1"/>
      <c r="P665" s="37"/>
    </row>
    <row r="666" spans="1:16">
      <c r="A666" s="37"/>
      <c r="C666" s="37"/>
      <c r="G666" s="37"/>
      <c r="K666" s="37"/>
      <c r="M666" s="1"/>
      <c r="P666" s="37"/>
    </row>
    <row r="667" spans="1:16">
      <c r="A667" s="37"/>
      <c r="C667" s="37"/>
      <c r="G667" s="37"/>
      <c r="K667" s="37"/>
      <c r="M667" s="1"/>
      <c r="P667" s="37"/>
    </row>
    <row r="668" spans="1:16">
      <c r="A668" s="37"/>
      <c r="C668" s="37"/>
      <c r="G668" s="37"/>
      <c r="K668" s="37"/>
      <c r="M668" s="1"/>
      <c r="P668" s="37"/>
    </row>
    <row r="669" spans="1:16">
      <c r="A669" s="37"/>
      <c r="C669" s="37"/>
      <c r="G669" s="37"/>
      <c r="K669" s="37"/>
      <c r="M669" s="1"/>
      <c r="P669" s="37"/>
    </row>
    <row r="670" spans="1:16">
      <c r="A670" s="37"/>
      <c r="C670" s="37"/>
      <c r="G670" s="37"/>
      <c r="K670" s="37"/>
      <c r="M670" s="1"/>
      <c r="P670" s="37"/>
    </row>
    <row r="671" spans="1:16">
      <c r="A671" s="37"/>
      <c r="C671" s="37"/>
      <c r="G671" s="37"/>
      <c r="K671" s="37"/>
      <c r="M671" s="1"/>
      <c r="P671" s="37"/>
    </row>
    <row r="672" spans="1:16">
      <c r="A672" s="37"/>
      <c r="C672" s="37"/>
      <c r="G672" s="37"/>
      <c r="K672" s="37"/>
      <c r="M672" s="1"/>
      <c r="P672" s="37"/>
    </row>
    <row r="673" spans="1:16">
      <c r="A673" s="37"/>
      <c r="C673" s="37"/>
      <c r="G673" s="37"/>
      <c r="K673" s="37"/>
      <c r="M673" s="1"/>
      <c r="P673" s="37"/>
    </row>
    <row r="674" spans="1:16">
      <c r="A674" s="37"/>
      <c r="C674" s="37"/>
      <c r="G674" s="37"/>
      <c r="K674" s="37"/>
      <c r="M674" s="1"/>
      <c r="P674" s="37"/>
    </row>
    <row r="675" spans="1:16">
      <c r="A675" s="37"/>
      <c r="C675" s="37"/>
      <c r="G675" s="37"/>
      <c r="K675" s="37"/>
      <c r="M675" s="1"/>
      <c r="P675" s="37"/>
    </row>
    <row r="676" spans="1:16">
      <c r="A676" s="37"/>
      <c r="C676" s="37"/>
      <c r="G676" s="37"/>
      <c r="K676" s="37"/>
      <c r="M676" s="1"/>
      <c r="P676" s="37"/>
    </row>
    <row r="677" spans="1:16">
      <c r="A677" s="37"/>
      <c r="C677" s="37"/>
      <c r="G677" s="37"/>
      <c r="K677" s="37"/>
      <c r="M677" s="1"/>
      <c r="P677" s="37"/>
    </row>
    <row r="678" spans="1:16">
      <c r="A678" s="37"/>
      <c r="C678" s="37"/>
      <c r="G678" s="37"/>
      <c r="K678" s="37"/>
      <c r="M678" s="1"/>
      <c r="P678" s="37"/>
    </row>
    <row r="679" spans="1:16">
      <c r="A679" s="37"/>
      <c r="C679" s="37"/>
      <c r="G679" s="37"/>
      <c r="K679" s="37"/>
      <c r="M679" s="1"/>
      <c r="P679" s="37"/>
    </row>
    <row r="680" spans="1:16">
      <c r="A680" s="37"/>
      <c r="C680" s="37"/>
      <c r="G680" s="37"/>
      <c r="K680" s="37"/>
      <c r="M680" s="1"/>
      <c r="P680" s="37"/>
    </row>
    <row r="681" spans="1:16">
      <c r="A681" s="37"/>
      <c r="C681" s="37"/>
      <c r="G681" s="37"/>
      <c r="K681" s="37"/>
      <c r="M681" s="1"/>
      <c r="P681" s="37"/>
    </row>
    <row r="682" spans="1:16">
      <c r="A682" s="37"/>
      <c r="C682" s="37"/>
      <c r="G682" s="37"/>
      <c r="K682" s="37"/>
      <c r="M682" s="1"/>
      <c r="P682" s="37"/>
    </row>
    <row r="683" spans="1:16">
      <c r="A683" s="37"/>
      <c r="C683" s="37"/>
      <c r="G683" s="37"/>
      <c r="K683" s="37"/>
      <c r="M683" s="1"/>
      <c r="P683" s="37"/>
    </row>
    <row r="684" spans="1:16">
      <c r="A684" s="37"/>
      <c r="C684" s="37"/>
      <c r="G684" s="37"/>
      <c r="K684" s="37"/>
      <c r="M684" s="1"/>
      <c r="P684" s="37"/>
    </row>
    <row r="685" spans="1:16">
      <c r="A685" s="37"/>
      <c r="C685" s="37"/>
      <c r="G685" s="37"/>
      <c r="K685" s="37"/>
      <c r="M685" s="1"/>
      <c r="P685" s="37"/>
    </row>
    <row r="686" spans="1:16">
      <c r="A686" s="37"/>
      <c r="C686" s="37"/>
      <c r="G686" s="37"/>
      <c r="K686" s="37"/>
      <c r="M686" s="1"/>
      <c r="P686" s="37"/>
    </row>
    <row r="687" spans="1:16">
      <c r="A687" s="37"/>
      <c r="C687" s="37"/>
      <c r="G687" s="37"/>
      <c r="K687" s="37"/>
      <c r="M687" s="1"/>
      <c r="P687" s="37"/>
    </row>
    <row r="688" spans="1:16">
      <c r="A688" s="37"/>
      <c r="C688" s="37"/>
      <c r="G688" s="37"/>
      <c r="K688" s="37"/>
      <c r="M688" s="1"/>
      <c r="P688" s="37"/>
    </row>
    <row r="689" spans="1:16">
      <c r="A689" s="37"/>
      <c r="C689" s="37"/>
      <c r="G689" s="37"/>
      <c r="K689" s="37"/>
      <c r="M689" s="1"/>
      <c r="P689" s="37"/>
    </row>
    <row r="690" spans="1:16">
      <c r="A690" s="37"/>
      <c r="C690" s="37"/>
      <c r="G690" s="37"/>
      <c r="K690" s="37"/>
      <c r="M690" s="1"/>
      <c r="P690" s="37"/>
    </row>
    <row r="691" spans="1:16">
      <c r="A691" s="37"/>
      <c r="C691" s="37"/>
      <c r="G691" s="37"/>
      <c r="K691" s="37"/>
      <c r="M691" s="1"/>
      <c r="P691" s="37"/>
    </row>
    <row r="692" spans="1:16">
      <c r="A692" s="37"/>
      <c r="C692" s="37"/>
      <c r="G692" s="37"/>
      <c r="K692" s="37"/>
      <c r="M692" s="1"/>
      <c r="P692" s="37"/>
    </row>
    <row r="693" spans="1:16">
      <c r="A693" s="37"/>
      <c r="C693" s="37"/>
      <c r="G693" s="37"/>
      <c r="K693" s="37"/>
      <c r="M693" s="1"/>
      <c r="P693" s="37"/>
    </row>
    <row r="694" spans="1:16">
      <c r="A694" s="37"/>
      <c r="C694" s="37"/>
      <c r="G694" s="37"/>
      <c r="K694" s="37"/>
      <c r="M694" s="1"/>
      <c r="P694" s="37"/>
    </row>
    <row r="695" spans="1:16">
      <c r="A695" s="37"/>
      <c r="C695" s="37"/>
      <c r="G695" s="37"/>
      <c r="K695" s="37"/>
      <c r="M695" s="1"/>
      <c r="P695" s="37"/>
    </row>
    <row r="696" spans="1:16">
      <c r="A696" s="37"/>
      <c r="C696" s="37"/>
      <c r="G696" s="37"/>
      <c r="K696" s="37"/>
      <c r="M696" s="1"/>
      <c r="P696" s="37"/>
    </row>
    <row r="697" spans="1:16">
      <c r="A697" s="37"/>
      <c r="C697" s="37"/>
      <c r="G697" s="37"/>
      <c r="K697" s="37"/>
      <c r="M697" s="1"/>
      <c r="P697" s="37"/>
    </row>
    <row r="698" spans="1:16">
      <c r="A698" s="37"/>
      <c r="C698" s="37"/>
      <c r="G698" s="37"/>
      <c r="K698" s="37"/>
      <c r="M698" s="1"/>
      <c r="P698" s="37"/>
    </row>
    <row r="699" spans="1:16">
      <c r="A699" s="37"/>
      <c r="C699" s="37"/>
      <c r="G699" s="37"/>
      <c r="K699" s="37"/>
      <c r="M699" s="1"/>
      <c r="P699" s="37"/>
    </row>
    <row r="700" spans="1:16">
      <c r="A700" s="37"/>
      <c r="C700" s="37"/>
      <c r="G700" s="37"/>
      <c r="K700" s="37"/>
      <c r="M700" s="1"/>
      <c r="P700" s="37"/>
    </row>
    <row r="701" spans="1:16">
      <c r="A701" s="37"/>
      <c r="C701" s="37"/>
      <c r="G701" s="37"/>
      <c r="K701" s="37"/>
      <c r="M701" s="1"/>
      <c r="P701" s="37"/>
    </row>
    <row r="702" spans="1:16">
      <c r="A702" s="37"/>
      <c r="C702" s="37"/>
      <c r="G702" s="37"/>
      <c r="K702" s="37"/>
      <c r="M702" s="1"/>
      <c r="P702" s="37"/>
    </row>
    <row r="703" spans="1:16">
      <c r="A703" s="37"/>
      <c r="C703" s="37"/>
      <c r="G703" s="37"/>
      <c r="K703" s="37"/>
      <c r="M703" s="1"/>
      <c r="P703" s="37"/>
    </row>
    <row r="704" spans="1:16">
      <c r="A704" s="37"/>
      <c r="C704" s="37"/>
      <c r="G704" s="37"/>
      <c r="K704" s="37"/>
      <c r="M704" s="1"/>
      <c r="P704" s="37"/>
    </row>
    <row r="705" spans="1:16">
      <c r="A705" s="37"/>
      <c r="C705" s="37"/>
      <c r="G705" s="37"/>
      <c r="K705" s="37"/>
      <c r="M705" s="1"/>
      <c r="P705" s="37"/>
    </row>
    <row r="706" spans="1:16">
      <c r="A706" s="37"/>
      <c r="C706" s="37"/>
      <c r="G706" s="37"/>
      <c r="K706" s="37"/>
      <c r="M706" s="1"/>
      <c r="P706" s="37"/>
    </row>
    <row r="707" spans="1:16">
      <c r="A707" s="37"/>
      <c r="C707" s="37"/>
      <c r="G707" s="37"/>
      <c r="K707" s="37"/>
      <c r="M707" s="1"/>
      <c r="P707" s="37"/>
    </row>
    <row r="708" spans="1:16">
      <c r="A708" s="37"/>
      <c r="C708" s="37"/>
      <c r="G708" s="37"/>
      <c r="K708" s="37"/>
      <c r="M708" s="1"/>
      <c r="P708" s="37"/>
    </row>
    <row r="709" spans="1:16">
      <c r="A709" s="37"/>
      <c r="C709" s="37"/>
      <c r="G709" s="37"/>
      <c r="K709" s="37"/>
      <c r="M709" s="1"/>
      <c r="P709" s="37"/>
    </row>
    <row r="710" spans="1:16">
      <c r="A710" s="37"/>
      <c r="C710" s="37"/>
      <c r="G710" s="37"/>
      <c r="K710" s="37"/>
      <c r="M710" s="1"/>
      <c r="P710" s="37"/>
    </row>
    <row r="711" spans="1:16">
      <c r="A711" s="37"/>
      <c r="C711" s="37"/>
      <c r="G711" s="37"/>
      <c r="K711" s="37"/>
      <c r="M711" s="1"/>
      <c r="P711" s="37"/>
    </row>
    <row r="712" spans="1:16">
      <c r="A712" s="37"/>
      <c r="C712" s="37"/>
      <c r="G712" s="37"/>
      <c r="K712" s="37"/>
      <c r="M712" s="1"/>
      <c r="P712" s="37"/>
    </row>
    <row r="713" spans="1:16">
      <c r="A713" s="37"/>
      <c r="C713" s="37"/>
      <c r="G713" s="37"/>
      <c r="K713" s="37"/>
      <c r="M713" s="1"/>
      <c r="P713" s="37"/>
    </row>
    <row r="714" spans="1:16">
      <c r="A714" s="37"/>
      <c r="C714" s="37"/>
      <c r="G714" s="37"/>
      <c r="K714" s="37"/>
      <c r="M714" s="1"/>
      <c r="P714" s="37"/>
    </row>
    <row r="715" spans="1:16">
      <c r="A715" s="37"/>
      <c r="C715" s="37"/>
      <c r="G715" s="37"/>
      <c r="K715" s="37"/>
      <c r="M715" s="1"/>
      <c r="P715" s="37"/>
    </row>
    <row r="716" spans="1:16">
      <c r="A716" s="37"/>
      <c r="C716" s="37"/>
      <c r="G716" s="37"/>
      <c r="K716" s="37"/>
      <c r="M716" s="1"/>
      <c r="P716" s="37"/>
    </row>
    <row r="717" spans="1:16">
      <c r="A717" s="37"/>
      <c r="C717" s="37"/>
      <c r="G717" s="37"/>
      <c r="K717" s="37"/>
      <c r="M717" s="1"/>
      <c r="P717" s="37"/>
    </row>
    <row r="718" spans="1:16">
      <c r="A718" s="37"/>
      <c r="C718" s="37"/>
      <c r="G718" s="37"/>
      <c r="K718" s="37"/>
      <c r="M718" s="1"/>
      <c r="P718" s="37"/>
    </row>
    <row r="719" spans="1:16">
      <c r="A719" s="37"/>
      <c r="C719" s="37"/>
      <c r="G719" s="37"/>
      <c r="K719" s="37"/>
      <c r="M719" s="1"/>
      <c r="P719" s="37"/>
    </row>
    <row r="720" spans="1:16">
      <c r="A720" s="37"/>
      <c r="C720" s="37"/>
      <c r="G720" s="37"/>
      <c r="K720" s="37"/>
      <c r="M720" s="1"/>
      <c r="P720" s="37"/>
    </row>
    <row r="721" spans="1:16">
      <c r="A721" s="37"/>
      <c r="C721" s="37"/>
      <c r="G721" s="37"/>
      <c r="K721" s="37"/>
      <c r="M721" s="1"/>
      <c r="P721" s="37"/>
    </row>
    <row r="722" spans="1:16">
      <c r="A722" s="37"/>
      <c r="C722" s="37"/>
      <c r="G722" s="37"/>
      <c r="K722" s="37"/>
      <c r="M722" s="1"/>
      <c r="P722" s="37"/>
    </row>
    <row r="723" spans="1:16">
      <c r="A723" s="37"/>
      <c r="C723" s="37"/>
      <c r="G723" s="37"/>
      <c r="K723" s="37"/>
      <c r="M723" s="1"/>
      <c r="P723" s="37"/>
    </row>
    <row r="724" spans="1:16">
      <c r="A724" s="37"/>
      <c r="C724" s="37"/>
      <c r="G724" s="37"/>
      <c r="K724" s="37"/>
      <c r="M724" s="1"/>
      <c r="P724" s="37"/>
    </row>
    <row r="725" spans="1:16">
      <c r="A725" s="37"/>
      <c r="C725" s="37"/>
      <c r="G725" s="37"/>
      <c r="K725" s="37"/>
      <c r="M725" s="1"/>
      <c r="P725" s="37"/>
    </row>
    <row r="726" spans="1:16">
      <c r="A726" s="37"/>
      <c r="C726" s="37"/>
      <c r="G726" s="37"/>
      <c r="K726" s="37"/>
      <c r="M726" s="1"/>
      <c r="P726" s="37"/>
    </row>
    <row r="727" spans="1:16">
      <c r="A727" s="37"/>
      <c r="C727" s="37"/>
      <c r="G727" s="37"/>
      <c r="K727" s="37"/>
      <c r="M727" s="1"/>
      <c r="P727" s="37"/>
    </row>
    <row r="728" spans="1:16">
      <c r="A728" s="37"/>
      <c r="C728" s="37"/>
      <c r="G728" s="37"/>
      <c r="K728" s="37"/>
      <c r="M728" s="1"/>
      <c r="P728" s="37"/>
    </row>
    <row r="729" spans="1:16">
      <c r="A729" s="37"/>
      <c r="C729" s="37"/>
      <c r="G729" s="37"/>
      <c r="K729" s="37"/>
      <c r="M729" s="1"/>
      <c r="P729" s="37"/>
    </row>
    <row r="730" spans="1:16">
      <c r="A730" s="37"/>
      <c r="C730" s="37"/>
      <c r="G730" s="37"/>
      <c r="K730" s="37"/>
      <c r="M730" s="1"/>
      <c r="P730" s="37"/>
    </row>
    <row r="731" spans="1:16">
      <c r="A731" s="37"/>
      <c r="C731" s="37"/>
      <c r="G731" s="37"/>
      <c r="K731" s="37"/>
      <c r="M731" s="1"/>
      <c r="P731" s="37"/>
    </row>
    <row r="732" spans="1:16">
      <c r="A732" s="37"/>
      <c r="C732" s="37"/>
      <c r="G732" s="37"/>
      <c r="K732" s="37"/>
      <c r="M732" s="1"/>
      <c r="P732" s="37"/>
    </row>
    <row r="733" spans="1:16">
      <c r="A733" s="37"/>
      <c r="C733" s="37"/>
      <c r="G733" s="37"/>
      <c r="K733" s="37"/>
      <c r="M733" s="1"/>
      <c r="P733" s="37"/>
    </row>
    <row r="734" spans="1:16">
      <c r="A734" s="37"/>
      <c r="C734" s="37"/>
      <c r="G734" s="37"/>
      <c r="K734" s="37"/>
      <c r="M734" s="1"/>
      <c r="P734" s="37"/>
    </row>
    <row r="735" spans="1:16">
      <c r="A735" s="37"/>
      <c r="C735" s="37"/>
      <c r="G735" s="37"/>
      <c r="K735" s="37"/>
      <c r="M735" s="1"/>
      <c r="P735" s="37"/>
    </row>
    <row r="736" spans="1:16">
      <c r="A736" s="37"/>
      <c r="C736" s="37"/>
      <c r="G736" s="37"/>
      <c r="K736" s="37"/>
      <c r="M736" s="1"/>
      <c r="P736" s="37"/>
    </row>
    <row r="737" spans="1:16">
      <c r="A737" s="37"/>
      <c r="C737" s="37"/>
      <c r="G737" s="37"/>
      <c r="K737" s="37"/>
      <c r="M737" s="1"/>
      <c r="P737" s="37"/>
    </row>
    <row r="738" spans="1:16">
      <c r="A738" s="37"/>
      <c r="C738" s="37"/>
      <c r="G738" s="37"/>
      <c r="K738" s="37"/>
      <c r="M738" s="1"/>
      <c r="P738" s="37"/>
    </row>
    <row r="739" spans="1:16">
      <c r="A739" s="37"/>
      <c r="C739" s="37"/>
      <c r="G739" s="37"/>
      <c r="K739" s="37"/>
      <c r="M739" s="1"/>
      <c r="P739" s="37"/>
    </row>
    <row r="740" spans="1:16">
      <c r="A740" s="37"/>
      <c r="C740" s="37"/>
      <c r="G740" s="37"/>
      <c r="K740" s="37"/>
      <c r="M740" s="1"/>
      <c r="P740" s="37"/>
    </row>
    <row r="741" spans="1:16">
      <c r="A741" s="37"/>
      <c r="C741" s="37"/>
      <c r="G741" s="37"/>
      <c r="K741" s="37"/>
      <c r="M741" s="1"/>
      <c r="P741" s="37"/>
    </row>
    <row r="742" spans="1:16">
      <c r="A742" s="37"/>
      <c r="C742" s="37"/>
      <c r="G742" s="37"/>
      <c r="K742" s="37"/>
      <c r="M742" s="1"/>
    </row>
    <row r="743" spans="1:16">
      <c r="A743" s="37"/>
      <c r="C743" s="37"/>
      <c r="G743" s="37"/>
      <c r="K743" s="37"/>
      <c r="M743" s="1"/>
    </row>
  </sheetData>
  <mergeCells count="469">
    <mergeCell ref="A316:A323"/>
    <mergeCell ref="C316:L316"/>
    <mergeCell ref="C317:L317"/>
    <mergeCell ref="A298:B298"/>
    <mergeCell ref="C298:F298"/>
    <mergeCell ref="G298:L298"/>
    <mergeCell ref="A299:B299"/>
    <mergeCell ref="C299:F299"/>
    <mergeCell ref="G299:L299"/>
    <mergeCell ref="A303:A313"/>
    <mergeCell ref="B320:B321"/>
    <mergeCell ref="B318:B319"/>
    <mergeCell ref="C318:L321"/>
    <mergeCell ref="C322:L323"/>
    <mergeCell ref="A295:L295"/>
    <mergeCell ref="N295:P295"/>
    <mergeCell ref="C296:F296"/>
    <mergeCell ref="A297:B297"/>
    <mergeCell ref="C297:F297"/>
    <mergeCell ref="G297:L297"/>
    <mergeCell ref="A292:B292"/>
    <mergeCell ref="G292:L292"/>
    <mergeCell ref="A293:B293"/>
    <mergeCell ref="G293:L293"/>
    <mergeCell ref="A294:B294"/>
    <mergeCell ref="G294:L294"/>
    <mergeCell ref="A287:B287"/>
    <mergeCell ref="G287:L287"/>
    <mergeCell ref="A288:B288"/>
    <mergeCell ref="G288:L288"/>
    <mergeCell ref="A289:B289"/>
    <mergeCell ref="A283:B283"/>
    <mergeCell ref="C283:Q283"/>
    <mergeCell ref="C289:Q289"/>
    <mergeCell ref="A286:B286"/>
    <mergeCell ref="G286:L286"/>
    <mergeCell ref="A281:B281"/>
    <mergeCell ref="C281:F281"/>
    <mergeCell ref="G281:L281"/>
    <mergeCell ref="A282:B282"/>
    <mergeCell ref="C282:F282"/>
    <mergeCell ref="G282:L282"/>
    <mergeCell ref="A278:B278"/>
    <mergeCell ref="C278:F278"/>
    <mergeCell ref="G278:L278"/>
    <mergeCell ref="N278:P278"/>
    <mergeCell ref="A280:B280"/>
    <mergeCell ref="C280:F280"/>
    <mergeCell ref="G280:L280"/>
    <mergeCell ref="A276:B276"/>
    <mergeCell ref="C276:F276"/>
    <mergeCell ref="G276:L276"/>
    <mergeCell ref="A277:B277"/>
    <mergeCell ref="C277:F277"/>
    <mergeCell ref="G277:L277"/>
    <mergeCell ref="C272:F272"/>
    <mergeCell ref="C273:F273"/>
    <mergeCell ref="C274:F274"/>
    <mergeCell ref="A275:B275"/>
    <mergeCell ref="C275:F275"/>
    <mergeCell ref="G275:L275"/>
    <mergeCell ref="C266:F266"/>
    <mergeCell ref="C267:F267"/>
    <mergeCell ref="C268:F268"/>
    <mergeCell ref="C269:F269"/>
    <mergeCell ref="C270:F270"/>
    <mergeCell ref="C271:F271"/>
    <mergeCell ref="C260:F260"/>
    <mergeCell ref="C261:F261"/>
    <mergeCell ref="C262:F262"/>
    <mergeCell ref="C263:F263"/>
    <mergeCell ref="C264:F264"/>
    <mergeCell ref="C265:F265"/>
    <mergeCell ref="C254:F254"/>
    <mergeCell ref="C255:F255"/>
    <mergeCell ref="C256:F256"/>
    <mergeCell ref="C257:F257"/>
    <mergeCell ref="C258:F258"/>
    <mergeCell ref="C259:F259"/>
    <mergeCell ref="A251:B251"/>
    <mergeCell ref="C251:F251"/>
    <mergeCell ref="G251:L251"/>
    <mergeCell ref="N251:P251"/>
    <mergeCell ref="C252:F252"/>
    <mergeCell ref="C253:F253"/>
    <mergeCell ref="G248:L248"/>
    <mergeCell ref="A249:B249"/>
    <mergeCell ref="C249:F249"/>
    <mergeCell ref="G249:L249"/>
    <mergeCell ref="A250:B250"/>
    <mergeCell ref="C250:F250"/>
    <mergeCell ref="G250:L250"/>
    <mergeCell ref="C244:F244"/>
    <mergeCell ref="C245:F245"/>
    <mergeCell ref="C246:F246"/>
    <mergeCell ref="C247:F247"/>
    <mergeCell ref="A248:B248"/>
    <mergeCell ref="C248:F248"/>
    <mergeCell ref="C238:F238"/>
    <mergeCell ref="C239:F239"/>
    <mergeCell ref="C240:F240"/>
    <mergeCell ref="C241:F241"/>
    <mergeCell ref="C242:F242"/>
    <mergeCell ref="C243:F243"/>
    <mergeCell ref="C232:F232"/>
    <mergeCell ref="C233:F233"/>
    <mergeCell ref="C234:F234"/>
    <mergeCell ref="C235:F235"/>
    <mergeCell ref="C236:F236"/>
    <mergeCell ref="C237:F237"/>
    <mergeCell ref="C227:F227"/>
    <mergeCell ref="C228:F228"/>
    <mergeCell ref="C229:F229"/>
    <mergeCell ref="C230:F230"/>
    <mergeCell ref="C231:F231"/>
    <mergeCell ref="A224:B224"/>
    <mergeCell ref="C224:F224"/>
    <mergeCell ref="G224:L224"/>
    <mergeCell ref="N224:P224"/>
    <mergeCell ref="C225:F225"/>
    <mergeCell ref="C226:F226"/>
    <mergeCell ref="G221:L221"/>
    <mergeCell ref="A222:B222"/>
    <mergeCell ref="C222:F222"/>
    <mergeCell ref="G222:L222"/>
    <mergeCell ref="A223:B223"/>
    <mergeCell ref="C223:F223"/>
    <mergeCell ref="G223:L223"/>
    <mergeCell ref="C217:F217"/>
    <mergeCell ref="C218:F218"/>
    <mergeCell ref="C219:F219"/>
    <mergeCell ref="C220:F220"/>
    <mergeCell ref="A221:B221"/>
    <mergeCell ref="C221:F221"/>
    <mergeCell ref="C211:F211"/>
    <mergeCell ref="C212:F212"/>
    <mergeCell ref="C213:F213"/>
    <mergeCell ref="C214:F214"/>
    <mergeCell ref="C215:F215"/>
    <mergeCell ref="C216:F216"/>
    <mergeCell ref="C205:F205"/>
    <mergeCell ref="C206:F206"/>
    <mergeCell ref="C207:F207"/>
    <mergeCell ref="C208:F208"/>
    <mergeCell ref="C209:F209"/>
    <mergeCell ref="C210:F210"/>
    <mergeCell ref="A202:B202"/>
    <mergeCell ref="C202:F202"/>
    <mergeCell ref="G202:L202"/>
    <mergeCell ref="N202:P202"/>
    <mergeCell ref="C203:F203"/>
    <mergeCell ref="C204:F204"/>
    <mergeCell ref="G199:L199"/>
    <mergeCell ref="A200:B200"/>
    <mergeCell ref="C200:F200"/>
    <mergeCell ref="G200:L200"/>
    <mergeCell ref="A201:B201"/>
    <mergeCell ref="C201:F201"/>
    <mergeCell ref="G201:L201"/>
    <mergeCell ref="C195:F195"/>
    <mergeCell ref="C196:F196"/>
    <mergeCell ref="C197:F197"/>
    <mergeCell ref="C198:F198"/>
    <mergeCell ref="A199:B199"/>
    <mergeCell ref="C199:F199"/>
    <mergeCell ref="C189:F189"/>
    <mergeCell ref="C190:F190"/>
    <mergeCell ref="C191:F191"/>
    <mergeCell ref="C192:F192"/>
    <mergeCell ref="C193:F193"/>
    <mergeCell ref="C194:F194"/>
    <mergeCell ref="C183:F183"/>
    <mergeCell ref="C184:F184"/>
    <mergeCell ref="C185:F185"/>
    <mergeCell ref="C186:F186"/>
    <mergeCell ref="C187:F187"/>
    <mergeCell ref="C188:F188"/>
    <mergeCell ref="C177:F177"/>
    <mergeCell ref="C178:F178"/>
    <mergeCell ref="C179:F179"/>
    <mergeCell ref="C180:F180"/>
    <mergeCell ref="C181:F181"/>
    <mergeCell ref="C182:F182"/>
    <mergeCell ref="N171:P171"/>
    <mergeCell ref="C172:F172"/>
    <mergeCell ref="C173:F173"/>
    <mergeCell ref="C174:F174"/>
    <mergeCell ref="C175:F175"/>
    <mergeCell ref="C176:F176"/>
    <mergeCell ref="A170:B170"/>
    <mergeCell ref="C170:F170"/>
    <mergeCell ref="G170:L170"/>
    <mergeCell ref="A171:B171"/>
    <mergeCell ref="C171:F171"/>
    <mergeCell ref="G171:L171"/>
    <mergeCell ref="C166:F166"/>
    <mergeCell ref="C167:F167"/>
    <mergeCell ref="A168:B168"/>
    <mergeCell ref="C168:F168"/>
    <mergeCell ref="G168:L168"/>
    <mergeCell ref="A169:B169"/>
    <mergeCell ref="C169:F169"/>
    <mergeCell ref="G169:L169"/>
    <mergeCell ref="C160:F160"/>
    <mergeCell ref="C161:F161"/>
    <mergeCell ref="C162:F162"/>
    <mergeCell ref="C163:F163"/>
    <mergeCell ref="C164:F164"/>
    <mergeCell ref="C165:F165"/>
    <mergeCell ref="C154:F154"/>
    <mergeCell ref="C155:F155"/>
    <mergeCell ref="C156:F156"/>
    <mergeCell ref="C157:F157"/>
    <mergeCell ref="C158:F158"/>
    <mergeCell ref="C159:F159"/>
    <mergeCell ref="C148:F148"/>
    <mergeCell ref="C149:F149"/>
    <mergeCell ref="C150:F150"/>
    <mergeCell ref="C151:F151"/>
    <mergeCell ref="C152:F152"/>
    <mergeCell ref="C153:F153"/>
    <mergeCell ref="C142:F142"/>
    <mergeCell ref="C143:F143"/>
    <mergeCell ref="C144:F144"/>
    <mergeCell ref="C145:F145"/>
    <mergeCell ref="C146:F146"/>
    <mergeCell ref="C147:F147"/>
    <mergeCell ref="C136:F136"/>
    <mergeCell ref="C137:F137"/>
    <mergeCell ref="C138:F138"/>
    <mergeCell ref="C139:F139"/>
    <mergeCell ref="C140:F140"/>
    <mergeCell ref="C141:F141"/>
    <mergeCell ref="C130:F130"/>
    <mergeCell ref="C131:F131"/>
    <mergeCell ref="C132:F132"/>
    <mergeCell ref="C133:F133"/>
    <mergeCell ref="C134:F134"/>
    <mergeCell ref="C135:F135"/>
    <mergeCell ref="A127:B127"/>
    <mergeCell ref="C127:F127"/>
    <mergeCell ref="G127:L127"/>
    <mergeCell ref="N127:P127"/>
    <mergeCell ref="C128:F128"/>
    <mergeCell ref="C129:F129"/>
    <mergeCell ref="G124:L124"/>
    <mergeCell ref="A125:B125"/>
    <mergeCell ref="C125:F125"/>
    <mergeCell ref="G125:L125"/>
    <mergeCell ref="A126:B126"/>
    <mergeCell ref="C126:F126"/>
    <mergeCell ref="G126:L126"/>
    <mergeCell ref="C119:F119"/>
    <mergeCell ref="C120:F120"/>
    <mergeCell ref="C121:F121"/>
    <mergeCell ref="C122:F122"/>
    <mergeCell ref="C123:F123"/>
    <mergeCell ref="A124:B124"/>
    <mergeCell ref="C124:F124"/>
    <mergeCell ref="A116:B116"/>
    <mergeCell ref="C116:F116"/>
    <mergeCell ref="G116:L116"/>
    <mergeCell ref="N116:P116"/>
    <mergeCell ref="C117:F117"/>
    <mergeCell ref="C118:F118"/>
    <mergeCell ref="G113:L113"/>
    <mergeCell ref="A114:B114"/>
    <mergeCell ref="C114:F114"/>
    <mergeCell ref="G114:L114"/>
    <mergeCell ref="A115:B115"/>
    <mergeCell ref="C115:F115"/>
    <mergeCell ref="G115:L115"/>
    <mergeCell ref="C109:F109"/>
    <mergeCell ref="C110:F110"/>
    <mergeCell ref="C111:F111"/>
    <mergeCell ref="C112:F112"/>
    <mergeCell ref="A113:B113"/>
    <mergeCell ref="C113:F113"/>
    <mergeCell ref="C103:F103"/>
    <mergeCell ref="C104:F104"/>
    <mergeCell ref="C105:F105"/>
    <mergeCell ref="C106:F106"/>
    <mergeCell ref="C107:F107"/>
    <mergeCell ref="C108:F108"/>
    <mergeCell ref="A101:B101"/>
    <mergeCell ref="A102:B102"/>
    <mergeCell ref="C102:F102"/>
    <mergeCell ref="G102:L102"/>
    <mergeCell ref="N102:P102"/>
    <mergeCell ref="A99:B99"/>
    <mergeCell ref="C99:F99"/>
    <mergeCell ref="G99:L99"/>
    <mergeCell ref="A100:B100"/>
    <mergeCell ref="C100:F100"/>
    <mergeCell ref="G100:L100"/>
    <mergeCell ref="C101:Q101"/>
    <mergeCell ref="N93:P93"/>
    <mergeCell ref="C94:F94"/>
    <mergeCell ref="C95:F95"/>
    <mergeCell ref="C96:F96"/>
    <mergeCell ref="C97:F97"/>
    <mergeCell ref="A98:B98"/>
    <mergeCell ref="C98:F98"/>
    <mergeCell ref="G98:L98"/>
    <mergeCell ref="A92:B92"/>
    <mergeCell ref="C92:F92"/>
    <mergeCell ref="G92:L92"/>
    <mergeCell ref="A93:B93"/>
    <mergeCell ref="C93:F93"/>
    <mergeCell ref="G93:L93"/>
    <mergeCell ref="C89:F89"/>
    <mergeCell ref="A90:B90"/>
    <mergeCell ref="C90:F90"/>
    <mergeCell ref="G90:L90"/>
    <mergeCell ref="A91:B91"/>
    <mergeCell ref="C91:F91"/>
    <mergeCell ref="G91:L91"/>
    <mergeCell ref="N83:P83"/>
    <mergeCell ref="C84:F84"/>
    <mergeCell ref="C85:F85"/>
    <mergeCell ref="C86:F86"/>
    <mergeCell ref="C87:F87"/>
    <mergeCell ref="C88:F88"/>
    <mergeCell ref="A82:B82"/>
    <mergeCell ref="C82:F82"/>
    <mergeCell ref="G82:L82"/>
    <mergeCell ref="A83:B83"/>
    <mergeCell ref="C83:F83"/>
    <mergeCell ref="G83:L83"/>
    <mergeCell ref="C78:F78"/>
    <mergeCell ref="C79:F79"/>
    <mergeCell ref="A80:B80"/>
    <mergeCell ref="C80:F80"/>
    <mergeCell ref="G80:L80"/>
    <mergeCell ref="A81:B81"/>
    <mergeCell ref="C81:F81"/>
    <mergeCell ref="G81:L81"/>
    <mergeCell ref="A75:B75"/>
    <mergeCell ref="C75:F75"/>
    <mergeCell ref="G75:L75"/>
    <mergeCell ref="N75:P75"/>
    <mergeCell ref="C76:F76"/>
    <mergeCell ref="C77:F77"/>
    <mergeCell ref="A73:B73"/>
    <mergeCell ref="C73:F73"/>
    <mergeCell ref="G73:L73"/>
    <mergeCell ref="A74:B74"/>
    <mergeCell ref="C74:F74"/>
    <mergeCell ref="G74:L74"/>
    <mergeCell ref="C69:F69"/>
    <mergeCell ref="C70:F70"/>
    <mergeCell ref="C71:F71"/>
    <mergeCell ref="A72:B72"/>
    <mergeCell ref="C72:F72"/>
    <mergeCell ref="G72:L72"/>
    <mergeCell ref="A66:B66"/>
    <mergeCell ref="C66:F66"/>
    <mergeCell ref="G66:L66"/>
    <mergeCell ref="N66:P66"/>
    <mergeCell ref="C67:F67"/>
    <mergeCell ref="C68:F68"/>
    <mergeCell ref="G63:L63"/>
    <mergeCell ref="A64:B64"/>
    <mergeCell ref="C64:F64"/>
    <mergeCell ref="G64:L64"/>
    <mergeCell ref="A65:B65"/>
    <mergeCell ref="C65:F65"/>
    <mergeCell ref="G65:L65"/>
    <mergeCell ref="C58:F58"/>
    <mergeCell ref="C59:F59"/>
    <mergeCell ref="C60:F60"/>
    <mergeCell ref="C61:F61"/>
    <mergeCell ref="C62:F62"/>
    <mergeCell ref="A63:B63"/>
    <mergeCell ref="C63:F63"/>
    <mergeCell ref="A55:B55"/>
    <mergeCell ref="C55:F55"/>
    <mergeCell ref="G55:L55"/>
    <mergeCell ref="N55:P55"/>
    <mergeCell ref="C56:F56"/>
    <mergeCell ref="C57:F57"/>
    <mergeCell ref="A53:B53"/>
    <mergeCell ref="C53:F53"/>
    <mergeCell ref="G53:L53"/>
    <mergeCell ref="A54:B54"/>
    <mergeCell ref="C54:F54"/>
    <mergeCell ref="G54:L54"/>
    <mergeCell ref="C49:F49"/>
    <mergeCell ref="C50:F50"/>
    <mergeCell ref="C51:F51"/>
    <mergeCell ref="A52:B52"/>
    <mergeCell ref="C52:F52"/>
    <mergeCell ref="G52:L52"/>
    <mergeCell ref="A46:B46"/>
    <mergeCell ref="C46:F46"/>
    <mergeCell ref="G46:L46"/>
    <mergeCell ref="N46:P46"/>
    <mergeCell ref="C47:F47"/>
    <mergeCell ref="C48:F48"/>
    <mergeCell ref="A44:B44"/>
    <mergeCell ref="C44:F44"/>
    <mergeCell ref="G44:L44"/>
    <mergeCell ref="A45:B45"/>
    <mergeCell ref="C45:F45"/>
    <mergeCell ref="G45:L45"/>
    <mergeCell ref="C41:F41"/>
    <mergeCell ref="C42:F42"/>
    <mergeCell ref="A43:B43"/>
    <mergeCell ref="C43:F43"/>
    <mergeCell ref="G43:L43"/>
    <mergeCell ref="C37:F37"/>
    <mergeCell ref="C38:F38"/>
    <mergeCell ref="C39:F39"/>
    <mergeCell ref="C40:F40"/>
    <mergeCell ref="A35:B35"/>
    <mergeCell ref="A36:B36"/>
    <mergeCell ref="A33:B33"/>
    <mergeCell ref="C33:F33"/>
    <mergeCell ref="G33:L33"/>
    <mergeCell ref="A34:B34"/>
    <mergeCell ref="C34:F34"/>
    <mergeCell ref="G34:L34"/>
    <mergeCell ref="C35:Q35"/>
    <mergeCell ref="C36:Q36"/>
    <mergeCell ref="C29:F29"/>
    <mergeCell ref="C30:F30"/>
    <mergeCell ref="C31:F31"/>
    <mergeCell ref="A32:B32"/>
    <mergeCell ref="C32:F32"/>
    <mergeCell ref="G32:L32"/>
    <mergeCell ref="C23:F23"/>
    <mergeCell ref="C24:F24"/>
    <mergeCell ref="C25:F25"/>
    <mergeCell ref="C26:F26"/>
    <mergeCell ref="C27:F27"/>
    <mergeCell ref="C28:F28"/>
    <mergeCell ref="C18:F18"/>
    <mergeCell ref="C19:F19"/>
    <mergeCell ref="C20:F20"/>
    <mergeCell ref="C21:F21"/>
    <mergeCell ref="C22:F22"/>
    <mergeCell ref="C13:F13"/>
    <mergeCell ref="C14:F14"/>
    <mergeCell ref="C15:F15"/>
    <mergeCell ref="C16:F16"/>
    <mergeCell ref="A324:A326"/>
    <mergeCell ref="B324:L324"/>
    <mergeCell ref="B325:L325"/>
    <mergeCell ref="B326:L326"/>
    <mergeCell ref="A1:Q1"/>
    <mergeCell ref="A3:A4"/>
    <mergeCell ref="B3:B4"/>
    <mergeCell ref="C3:F3"/>
    <mergeCell ref="G3:J3"/>
    <mergeCell ref="K3:K4"/>
    <mergeCell ref="L3:L4"/>
    <mergeCell ref="M3:O4"/>
    <mergeCell ref="C7:F7"/>
    <mergeCell ref="C8:F8"/>
    <mergeCell ref="C9:F9"/>
    <mergeCell ref="C10:F10"/>
    <mergeCell ref="C11:F11"/>
    <mergeCell ref="C12:F12"/>
    <mergeCell ref="P3:P4"/>
    <mergeCell ref="Q3:Q4"/>
    <mergeCell ref="A5:B5"/>
    <mergeCell ref="C6:F6"/>
    <mergeCell ref="C5:Q5"/>
    <mergeCell ref="C17:F17"/>
  </mergeCell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30977-6939-4B93-B0F8-ED14C8360662}">
  <dimension ref="A1:A8"/>
  <sheetViews>
    <sheetView workbookViewId="0">
      <selection sqref="A1:A8"/>
    </sheetView>
  </sheetViews>
  <sheetFormatPr defaultRowHeight="15"/>
  <cols>
    <col min="1" max="1" width="61.7109375" customWidth="1"/>
  </cols>
  <sheetData>
    <row r="1" spans="1:1">
      <c r="A1" s="269" t="s">
        <v>572</v>
      </c>
    </row>
    <row r="2" spans="1:1">
      <c r="A2" s="270" t="s">
        <v>574</v>
      </c>
    </row>
    <row r="3" spans="1:1">
      <c r="A3" s="270"/>
    </row>
    <row r="4" spans="1:1" ht="60" customHeight="1">
      <c r="A4" s="270"/>
    </row>
    <row r="6" spans="1:1">
      <c r="A6" s="269" t="s">
        <v>573</v>
      </c>
    </row>
    <row r="7" spans="1:1">
      <c r="A7" s="270" t="s">
        <v>575</v>
      </c>
    </row>
    <row r="8" spans="1:1">
      <c r="A8" s="270"/>
    </row>
  </sheetData>
  <mergeCells count="2">
    <mergeCell ref="A2:A4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Matematikus mesterszak</vt:lpstr>
      <vt:lpstr>szaknyelvi ismeretek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 TTK TH</cp:lastModifiedBy>
  <cp:lastPrinted>2019-06-13T15:27:05Z</cp:lastPrinted>
  <dcterms:created xsi:type="dcterms:W3CDTF">2019-06-10T15:44:25Z</dcterms:created>
  <dcterms:modified xsi:type="dcterms:W3CDTF">2023-09-10T11:42:24Z</dcterms:modified>
</cp:coreProperties>
</file>