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gabi\nem kell\"/>
    </mc:Choice>
  </mc:AlternateContent>
  <bookViews>
    <workbookView xWindow="0" yWindow="0" windowWidth="28800" windowHeight="11700"/>
  </bookViews>
  <sheets>
    <sheet name="Kémia alapszak" sheetId="1" r:id="rId1"/>
    <sheet name="szaknyelvi ismeretek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7" i="1" l="1"/>
  <c r="G87" i="1"/>
  <c r="F87" i="1"/>
  <c r="E87" i="1"/>
  <c r="D87" i="1"/>
  <c r="C87" i="1"/>
  <c r="H86" i="1"/>
  <c r="G86" i="1"/>
  <c r="F86" i="1"/>
  <c r="E86" i="1"/>
  <c r="D86" i="1"/>
  <c r="C86" i="1"/>
  <c r="H85" i="1"/>
  <c r="G85" i="1"/>
  <c r="F85" i="1"/>
  <c r="E85" i="1"/>
  <c r="D85" i="1"/>
  <c r="C85" i="1"/>
  <c r="H75" i="1"/>
  <c r="G75" i="1"/>
  <c r="F75" i="1"/>
  <c r="E75" i="1"/>
  <c r="D75" i="1"/>
  <c r="C75" i="1"/>
  <c r="H74" i="1"/>
  <c r="G74" i="1"/>
  <c r="F74" i="1"/>
  <c r="E74" i="1"/>
  <c r="D74" i="1"/>
  <c r="C74" i="1"/>
  <c r="H71" i="1"/>
  <c r="G71" i="1"/>
  <c r="F71" i="1"/>
  <c r="E71" i="1"/>
  <c r="D71" i="1"/>
  <c r="C71" i="1"/>
  <c r="C70" i="1"/>
  <c r="I70" i="1" s="1"/>
  <c r="H69" i="1"/>
  <c r="G69" i="1"/>
  <c r="F69" i="1"/>
  <c r="E69" i="1"/>
  <c r="D69" i="1"/>
  <c r="C69" i="1"/>
  <c r="H66" i="1"/>
  <c r="E66" i="1"/>
  <c r="D66" i="1"/>
  <c r="C66" i="1"/>
  <c r="I65" i="1"/>
  <c r="I64" i="1"/>
  <c r="H37" i="1"/>
  <c r="G37" i="1"/>
  <c r="F37" i="1"/>
  <c r="E37" i="1"/>
  <c r="D37" i="1"/>
  <c r="C37" i="1"/>
  <c r="H36" i="1"/>
  <c r="G36" i="1"/>
  <c r="F36" i="1"/>
  <c r="E36" i="1"/>
  <c r="D36" i="1"/>
  <c r="C36" i="1"/>
  <c r="H35" i="1"/>
  <c r="G35" i="1"/>
  <c r="F35" i="1"/>
  <c r="E35" i="1"/>
  <c r="D35" i="1"/>
  <c r="C35" i="1"/>
  <c r="Q22" i="1"/>
  <c r="P22" i="1"/>
  <c r="Q17" i="1"/>
  <c r="P17" i="1"/>
  <c r="H11" i="1" a="1"/>
  <c r="H11" i="1" s="1"/>
  <c r="G11" i="1" a="1"/>
  <c r="G11" i="1" s="1"/>
  <c r="F11" i="1" a="1"/>
  <c r="F11" i="1" s="1"/>
  <c r="E11" i="1" a="1"/>
  <c r="E11" i="1" s="1"/>
  <c r="D11" i="1" a="1"/>
  <c r="D11" i="1" s="1"/>
  <c r="C11" i="1" a="1"/>
  <c r="C11" i="1" s="1"/>
  <c r="H10" i="1"/>
  <c r="G10" i="1"/>
  <c r="F10" i="1"/>
  <c r="E10" i="1"/>
  <c r="D10" i="1"/>
  <c r="C10" i="1"/>
  <c r="H9" i="1"/>
  <c r="G9" i="1"/>
  <c r="F9" i="1"/>
  <c r="E9" i="1"/>
  <c r="D9" i="1"/>
  <c r="C9" i="1"/>
  <c r="G79" i="1" l="1"/>
  <c r="I86" i="1"/>
  <c r="C79" i="1"/>
  <c r="I10" i="1"/>
  <c r="D79" i="1"/>
  <c r="E79" i="1"/>
  <c r="I11" i="1"/>
  <c r="I36" i="1"/>
  <c r="I87" i="1"/>
  <c r="I9" i="1"/>
  <c r="I35" i="1"/>
  <c r="F79" i="1"/>
  <c r="I37" i="1"/>
  <c r="I69" i="1"/>
  <c r="I71" i="1"/>
  <c r="I74" i="1"/>
  <c r="I75" i="1"/>
  <c r="I66" i="1"/>
  <c r="I85" i="1"/>
  <c r="H79" i="1"/>
  <c r="I79" i="1" l="1"/>
</calcChain>
</file>

<file path=xl/sharedStrings.xml><?xml version="1.0" encoding="utf-8"?>
<sst xmlns="http://schemas.openxmlformats.org/spreadsheetml/2006/main" count="379" uniqueCount="240">
  <si>
    <t>Kémia alapszak tantervi hálója 2022. szeptemberétől</t>
  </si>
  <si>
    <t>Szakfelelős: dr. Szalai István</t>
  </si>
  <si>
    <t>Kód</t>
  </si>
  <si>
    <t>Tantárgy</t>
  </si>
  <si>
    <t>Szemeszter</t>
  </si>
  <si>
    <t>Óra</t>
  </si>
  <si>
    <t>Kr.</t>
  </si>
  <si>
    <t>Ért.</t>
  </si>
  <si>
    <t>Előfeltétel I.</t>
  </si>
  <si>
    <t xml:space="preserve">Tantárgyfelelős </t>
  </si>
  <si>
    <t>Ea</t>
  </si>
  <si>
    <t>Gy</t>
  </si>
  <si>
    <t>Lgy</t>
  </si>
  <si>
    <t>konz</t>
  </si>
  <si>
    <t>Természettudományi alapozó ismeretek: kötelező tárgyak (18 kredit)</t>
  </si>
  <si>
    <t>kemmatk22va</t>
  </si>
  <si>
    <r>
      <t xml:space="preserve">Bevezető matematika kémikusoknak </t>
    </r>
    <r>
      <rPr>
        <vertAlign val="superscript"/>
        <sz val="10"/>
        <rFont val="Arial"/>
        <family val="2"/>
        <charset val="238"/>
      </rPr>
      <t>1</t>
    </r>
  </si>
  <si>
    <t>x</t>
  </si>
  <si>
    <t>Gyj(5)</t>
  </si>
  <si>
    <t>Tóth Árpád</t>
  </si>
  <si>
    <t>Introductory Mathematics for Chemists</t>
  </si>
  <si>
    <t>kemfizak22va</t>
  </si>
  <si>
    <r>
      <t xml:space="preserve">Fizika alapjai vegyészeknek </t>
    </r>
    <r>
      <rPr>
        <vertAlign val="superscript"/>
        <sz val="10"/>
        <rFont val="Arial"/>
        <family val="2"/>
        <charset val="238"/>
      </rPr>
      <t>2</t>
    </r>
  </si>
  <si>
    <t>Süvegh Károly</t>
  </si>
  <si>
    <t>Elementary Physics for Chemists</t>
  </si>
  <si>
    <t>kemmat2k22va</t>
  </si>
  <si>
    <t>A matematika kémiai alkalmazásai I.</t>
  </si>
  <si>
    <t>K(5)</t>
  </si>
  <si>
    <t>Surján Péter</t>
  </si>
  <si>
    <t>Applied Mathematics in Chemistry I.</t>
  </si>
  <si>
    <t>összes kontaktóra</t>
  </si>
  <si>
    <t>összes kredit</t>
  </si>
  <si>
    <t>összes kollokvium</t>
  </si>
  <si>
    <t>Kémiai szakmai ismeretek: kötelező tárgyak (114 kredit)</t>
  </si>
  <si>
    <t>altkemk20va</t>
  </si>
  <si>
    <t>Általános kémia</t>
  </si>
  <si>
    <t>Tarczay György</t>
  </si>
  <si>
    <t>General Chemistry</t>
  </si>
  <si>
    <t>altkemk20la</t>
  </si>
  <si>
    <t>Általános kémia labor</t>
  </si>
  <si>
    <t>Szabados Ágnes</t>
  </si>
  <si>
    <t>General Chemistry Laboratory</t>
  </si>
  <si>
    <t>inorgk20va</t>
  </si>
  <si>
    <t>Szervetlen kémia I.</t>
  </si>
  <si>
    <t>Magyarfalvi Gábor</t>
  </si>
  <si>
    <t>Inorganic Chemistry I.</t>
  </si>
  <si>
    <t>kembizk22ea</t>
  </si>
  <si>
    <t>Kémiai biztonságtechnika</t>
  </si>
  <si>
    <t>Durkó Gábor</t>
  </si>
  <si>
    <t>Laboratory Safety</t>
  </si>
  <si>
    <t>inorg2k20ea</t>
  </si>
  <si>
    <t>Szervetlen kémia II.</t>
  </si>
  <si>
    <t>erős</t>
  </si>
  <si>
    <t>Inorganic Chemistry II.</t>
  </si>
  <si>
    <t>inorglabk20la</t>
  </si>
  <si>
    <t xml:space="preserve">Szervetlen kémia labor </t>
  </si>
  <si>
    <t>Inorganic Chemistry Laboratory</t>
  </si>
  <si>
    <t>fizkem1k20va</t>
  </si>
  <si>
    <t>Fizikai kémia I.</t>
  </si>
  <si>
    <t>Túri László</t>
  </si>
  <si>
    <t>Physical Chemistry I.</t>
  </si>
  <si>
    <t>szerves1k20va</t>
  </si>
  <si>
    <t>Szerves kémia I.</t>
  </si>
  <si>
    <t>Organic Chemistry I.</t>
  </si>
  <si>
    <t>szerveslabk20la</t>
  </si>
  <si>
    <t>Szerves kémia labor</t>
  </si>
  <si>
    <t>Bánóczi Zoltán</t>
  </si>
  <si>
    <t>Organic Chemistry Laboratory</t>
  </si>
  <si>
    <t>szerves2k20va</t>
  </si>
  <si>
    <t>Szerves kémia II.</t>
  </si>
  <si>
    <t>Novák Zoltán</t>
  </si>
  <si>
    <t>Organic Chemistry II.</t>
  </si>
  <si>
    <t>fizkem2k20va</t>
  </si>
  <si>
    <t>Fizikai kémia II.</t>
  </si>
  <si>
    <t>Láng Győző</t>
  </si>
  <si>
    <t>Physical Chemistry II.</t>
  </si>
  <si>
    <t>fizkemlabk22la</t>
  </si>
  <si>
    <t xml:space="preserve">Fizikai kémia labor </t>
  </si>
  <si>
    <t>Zsélyné Ujvári Mária</t>
  </si>
  <si>
    <t>Physical Chemistry Laboratory</t>
  </si>
  <si>
    <t>anal1k20va</t>
  </si>
  <si>
    <t>Analitikai kémia I.</t>
  </si>
  <si>
    <t>Mihucz Viktor Gábor</t>
  </si>
  <si>
    <t>Analytical Chemistry I.</t>
  </si>
  <si>
    <t>szerves3k20va</t>
  </si>
  <si>
    <t>Természetes szénvegyületek</t>
  </si>
  <si>
    <t>Perczel András</t>
  </si>
  <si>
    <t>Organic Chemistry III.</t>
  </si>
  <si>
    <t>digitkemk20la</t>
  </si>
  <si>
    <t>Digitális kémia</t>
  </si>
  <si>
    <t>Császár Attila</t>
  </si>
  <si>
    <t>Digital Chemistry</t>
  </si>
  <si>
    <t>anallabk20la</t>
  </si>
  <si>
    <t>Analitikai kémia labor</t>
  </si>
  <si>
    <t>Zsigrainé Vasanits Anikó</t>
  </si>
  <si>
    <t>Analytical Chemistry Laboratory</t>
  </si>
  <si>
    <t>kemtechk20va</t>
  </si>
  <si>
    <t>Kémiai technológia</t>
  </si>
  <si>
    <t>Tolnai Gergely László</t>
  </si>
  <si>
    <t>Chemical Technology II.</t>
  </si>
  <si>
    <t>anal2k20va</t>
  </si>
  <si>
    <t>Analitikai kémia II.</t>
  </si>
  <si>
    <t>Analytical Chemistry II.</t>
  </si>
  <si>
    <t>szakgyakk20ga</t>
  </si>
  <si>
    <t>Szakmai gyakorlat, projektmunka</t>
  </si>
  <si>
    <t>Szalay Roland</t>
  </si>
  <si>
    <t>Internship</t>
  </si>
  <si>
    <t>kornykemk20ea</t>
  </si>
  <si>
    <t>Környezetkémia és környezetvédelem</t>
  </si>
  <si>
    <t>Salma Imre</t>
  </si>
  <si>
    <t>Environmental Chemistry</t>
  </si>
  <si>
    <t>uzemlatk22ga</t>
  </si>
  <si>
    <t>Üzemlátogatás</t>
  </si>
  <si>
    <t>Gyj(3)</t>
  </si>
  <si>
    <t>Factory visits</t>
  </si>
  <si>
    <t>tudkomk20ga</t>
  </si>
  <si>
    <t>Tudományos kommunikáció</t>
  </si>
  <si>
    <t>Szalai István</t>
  </si>
  <si>
    <t>Scientific communication</t>
  </si>
  <si>
    <t>Vegyész specializáció: Speciális szakmai ismeretek: kötelezően választható tárgyak: teljesítendő 24 kredit</t>
  </si>
  <si>
    <t>felzark1k20ga</t>
  </si>
  <si>
    <r>
      <t xml:space="preserve">Felzárkóztató szeminárium I. </t>
    </r>
    <r>
      <rPr>
        <vertAlign val="superscript"/>
        <sz val="10"/>
        <rFont val="Arial"/>
        <family val="2"/>
        <charset val="238"/>
      </rPr>
      <t>3</t>
    </r>
  </si>
  <si>
    <t>kv</t>
  </si>
  <si>
    <t>Introductory Chemistry Seminar I.</t>
  </si>
  <si>
    <t>altkemhk22ga</t>
  </si>
  <si>
    <t>Általános kémia számolási gyakorlat haladóknak</t>
  </si>
  <si>
    <t>Vass Gábor</t>
  </si>
  <si>
    <t xml:space="preserve">Advanced General Chemistry </t>
  </si>
  <si>
    <t>mentork20sa</t>
  </si>
  <si>
    <r>
      <t xml:space="preserve">Mentoráció </t>
    </r>
    <r>
      <rPr>
        <vertAlign val="superscript"/>
        <sz val="10"/>
        <rFont val="Arial"/>
        <family val="2"/>
        <charset val="238"/>
      </rPr>
      <t>4</t>
    </r>
  </si>
  <si>
    <t>Mentoring</t>
  </si>
  <si>
    <t>felzark2k20ga</t>
  </si>
  <si>
    <r>
      <t xml:space="preserve">Felzárkóztató szeminárium II. </t>
    </r>
    <r>
      <rPr>
        <vertAlign val="superscript"/>
        <sz val="10"/>
        <rFont val="Arial"/>
        <family val="2"/>
        <charset val="238"/>
      </rPr>
      <t>5</t>
    </r>
  </si>
  <si>
    <t>Introductory Chemistry Seminar II.</t>
  </si>
  <si>
    <t>matkemhk22ga</t>
  </si>
  <si>
    <t>A matematika kémiai alkalmazásai haladóknak</t>
  </si>
  <si>
    <t>Advanced Applied Mathematics for Chemists</t>
  </si>
  <si>
    <t>inorghk22ga</t>
  </si>
  <si>
    <t>Szervetlen kémia szeminárium haladóknak</t>
  </si>
  <si>
    <t>Advanced Inorganic Chemistry Seminar</t>
  </si>
  <si>
    <t>szervesh1k22ga</t>
  </si>
  <si>
    <t>Szerves kémia szeminárium haladóknak I.</t>
  </si>
  <si>
    <t>Advanced Organic Chemistry Seminar I.</t>
  </si>
  <si>
    <t>fizkemh1k22ga</t>
  </si>
  <si>
    <t>Fizikai kémia szeminárium haladóknak I.</t>
  </si>
  <si>
    <t>Vesztergom Soma</t>
  </si>
  <si>
    <t>Advanced Physical Chemistry Seminar I.</t>
  </si>
  <si>
    <t>kemfizhk22ea</t>
  </si>
  <si>
    <t>Haladó fizika vegyészeknek</t>
  </si>
  <si>
    <t>Mátyus Edit</t>
  </si>
  <si>
    <t>Advanced Physics for Chemists</t>
  </si>
  <si>
    <t>fizkemh2k22ga</t>
  </si>
  <si>
    <t>Fizikai kémiai szeminárium haladóknak II.</t>
  </si>
  <si>
    <t>Mészáros Róbert</t>
  </si>
  <si>
    <t>Advanced Physical Chemistry Seminar II.</t>
  </si>
  <si>
    <t>szervesh2k22ga</t>
  </si>
  <si>
    <t>Szerves kémia szeminárium haladóknak II.</t>
  </si>
  <si>
    <t>Advanced Organic Chemistry Seminar II.</t>
  </si>
  <si>
    <t>matkem2k22ea</t>
  </si>
  <si>
    <t>A matematika kémiai alkalmazásai II.</t>
  </si>
  <si>
    <t>Applied Mathematics in Chemistry II.</t>
  </si>
  <si>
    <t>labmerk22ea</t>
  </si>
  <si>
    <t>Laboratóriumi mérések elméleti háttere</t>
  </si>
  <si>
    <t>Fundamentals of Laboratory Measurements</t>
  </si>
  <si>
    <t>kvantumk20ea</t>
  </si>
  <si>
    <t>Kvantummechanika</t>
  </si>
  <si>
    <t>Quantum Mechanics</t>
  </si>
  <si>
    <t>anyagtudk20ea</t>
  </si>
  <si>
    <t>Kémiai anyagtudomány</t>
  </si>
  <si>
    <t>Sinkó Katalin</t>
  </si>
  <si>
    <t>Materials Science</t>
  </si>
  <si>
    <t>polimerk20es</t>
  </si>
  <si>
    <t>Polimer kémia</t>
  </si>
  <si>
    <t>Iván Béla</t>
  </si>
  <si>
    <t>Polymer Chemistry</t>
  </si>
  <si>
    <t>kembiolk20ea</t>
  </si>
  <si>
    <t>A biológia alapjai</t>
  </si>
  <si>
    <t>Kele Péter</t>
  </si>
  <si>
    <t>Fundamentals of Biology</t>
  </si>
  <si>
    <t>halprojk22la</t>
  </si>
  <si>
    <t>Haladó projekt labor</t>
  </si>
  <si>
    <t>Advanced Chemistry Project Laboratory</t>
  </si>
  <si>
    <t>magkemk20ea</t>
  </si>
  <si>
    <t>Nukleáris kémia</t>
  </si>
  <si>
    <t>Homonnay Zoltán</t>
  </si>
  <si>
    <t>Nuclear Chemistry</t>
  </si>
  <si>
    <t>gyogykemk20ea</t>
  </si>
  <si>
    <t>Gyógyszerkémia</t>
  </si>
  <si>
    <t>Csörgeiné Kurin Krisztina</t>
  </si>
  <si>
    <t>Chemistry of Drugs</t>
  </si>
  <si>
    <t>elmkemk20ea</t>
  </si>
  <si>
    <t>Elméleti kémia</t>
  </si>
  <si>
    <t>Szalay Péter</t>
  </si>
  <si>
    <t>Theoretical Chemistry</t>
  </si>
  <si>
    <t>szerkezetk20ea</t>
  </si>
  <si>
    <t>Szerkezetkutató módszerek</t>
  </si>
  <si>
    <t>Harmat Veronika</t>
  </si>
  <si>
    <t>Methods in Structural Chemistry</t>
  </si>
  <si>
    <t>sciengk22ga</t>
  </si>
  <si>
    <t>English for Chemistry Students</t>
  </si>
  <si>
    <t>tdkk20la</t>
  </si>
  <si>
    <t>Tudományos diákkör</t>
  </si>
  <si>
    <t>Research Project in Chemistry</t>
  </si>
  <si>
    <t>Mobilitás</t>
  </si>
  <si>
    <t>Mobility</t>
  </si>
  <si>
    <t>teljesítendő kredit</t>
  </si>
  <si>
    <t>Szabadon választható tárgyak: teljesítendő: 12 kredit</t>
  </si>
  <si>
    <t>szabadon választható</t>
  </si>
  <si>
    <t>szv</t>
  </si>
  <si>
    <t>Szakdolgozat</t>
  </si>
  <si>
    <t xml:space="preserve">Szaklaboratóriumi munka </t>
  </si>
  <si>
    <t>Thesis Work</t>
  </si>
  <si>
    <t>ÖSSZESEN</t>
  </si>
  <si>
    <t>Alternatív választható tárgyak a tehetséggondozás keretében</t>
  </si>
  <si>
    <t>kalkfm19va</t>
  </si>
  <si>
    <t>Kalkulus</t>
  </si>
  <si>
    <t>Simon Péter</t>
  </si>
  <si>
    <t>Calculus</t>
  </si>
  <si>
    <t>kemfizk22va</t>
  </si>
  <si>
    <t>Fizika</t>
  </si>
  <si>
    <t>Koltai János</t>
  </si>
  <si>
    <t>Physics</t>
  </si>
  <si>
    <r>
      <rPr>
        <vertAlign val="superscript"/>
        <sz val="11"/>
        <color indexed="55"/>
        <rFont val="Calibri"/>
        <family val="2"/>
        <charset val="238"/>
      </rPr>
      <t>1</t>
    </r>
    <r>
      <rPr>
        <sz val="11"/>
        <color theme="1"/>
        <rFont val="Calibri"/>
        <family val="2"/>
        <charset val="238"/>
        <scheme val="minor"/>
      </rPr>
      <t xml:space="preserve"> A „Bevezető matematika kémikusoknak ” kiváltható a „Kalkulus” tárggyal</t>
    </r>
  </si>
  <si>
    <r>
      <rPr>
        <vertAlign val="superscript"/>
        <sz val="11"/>
        <color indexed="55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 xml:space="preserve"> A „Fizika alapjai vegyészeknek" kiváltható a „Fizika" tárggyal</t>
    </r>
  </si>
  <si>
    <r>
      <rPr>
        <vertAlign val="superscript"/>
        <sz val="11"/>
        <color indexed="55"/>
        <rFont val="Calibri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 xml:space="preserve"> A „Felzárkóztató szeminárium I. ” csak a hallgató tanulmányainak első félévében vehető fel</t>
    </r>
  </si>
  <si>
    <r>
      <rPr>
        <vertAlign val="superscript"/>
        <sz val="11"/>
        <color indexed="55"/>
        <rFont val="Calibri"/>
        <family val="2"/>
        <charset val="238"/>
      </rPr>
      <t>4</t>
    </r>
    <r>
      <rPr>
        <sz val="11"/>
        <color theme="1"/>
        <rFont val="Calibri"/>
        <family val="2"/>
        <charset val="238"/>
        <scheme val="minor"/>
      </rPr>
      <t xml:space="preserve"> A „Mentoráció” csak a hallgató tanulmányainak első félévében vehető fel</t>
    </r>
  </si>
  <si>
    <r>
      <rPr>
        <vertAlign val="superscript"/>
        <sz val="11"/>
        <color indexed="55"/>
        <rFont val="Calibri"/>
        <family val="2"/>
        <charset val="238"/>
      </rPr>
      <t>5</t>
    </r>
    <r>
      <rPr>
        <sz val="11"/>
        <color theme="1"/>
        <rFont val="Calibri"/>
        <family val="2"/>
        <charset val="238"/>
        <scheme val="minor"/>
      </rPr>
      <t xml:space="preserve"> A „Felzárkóztató szeminárium II. ” csak a hallgató tanulmányainak második félévében vehető fel</t>
    </r>
  </si>
  <si>
    <t>Értékelés</t>
  </si>
  <si>
    <t>K(5)= kollokvium</t>
  </si>
  <si>
    <t>Gyj(5)=gyakorlati jegy</t>
  </si>
  <si>
    <t>Gyj(3)=gyakorlati jegy három fokozatú</t>
  </si>
  <si>
    <t>Előfeltételek</t>
  </si>
  <si>
    <t>Tantárgy angol neve</t>
  </si>
  <si>
    <r>
      <t>erős</t>
    </r>
    <r>
      <rPr>
        <sz val="10"/>
        <rFont val="Arial"/>
        <family val="2"/>
        <charset val="238"/>
      </rPr>
      <t xml:space="preserve"> (korábbi félévben teljesítendő)</t>
    </r>
  </si>
  <si>
    <t>szakdkemk22da</t>
  </si>
  <si>
    <t>A nyelvismeret elsajátításának tantervi helye:</t>
  </si>
  <si>
    <t>Az előírt nyelvismeret meglétének mérése:</t>
  </si>
  <si>
    <t>a szakdkemk22da Szaklaboratóriumi munka tárgy követelményeibe építetten legalább 10 angol nyelvű szakirodalom feldolgozása.</t>
  </si>
  <si>
    <t>Kémia alapképzési szakon a megszerzendő szakképzettség gyakorlásához szükséges idegen szaknyelvi ismeretek elsajátításának tantervi helyét és a nyelvismeret meglétének mérését a második fül (szaknyelvi ismeretek) tartalmazza.</t>
  </si>
  <si>
    <t>a szakdkemk22da Szaklaboratóriumi munka tárgy legalább elégséges minősítésű teljesítése.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</si>
</sst>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20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1"/>
    </font>
    <font>
      <vertAlign val="superscript"/>
      <sz val="10"/>
      <name val="Arial"/>
      <family val="2"/>
      <charset val="238"/>
    </font>
    <font>
      <sz val="10"/>
      <color rgb="FF000000"/>
      <name val="Arial"/>
      <family val="2"/>
    </font>
    <font>
      <i/>
      <sz val="10"/>
      <name val="Arial"/>
      <family val="2"/>
      <charset val="238"/>
    </font>
    <font>
      <b/>
      <sz val="10"/>
      <color rgb="FFC0504D"/>
      <name val="Arial"/>
      <family val="2"/>
      <charset val="238"/>
    </font>
    <font>
      <b/>
      <sz val="10"/>
      <name val="Arial"/>
      <family val="2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sz val="10"/>
      <name val="Arial"/>
      <family val="2"/>
    </font>
    <font>
      <vertAlign val="superscript"/>
      <sz val="11"/>
      <color indexed="55"/>
      <name val="Calibri"/>
      <family val="2"/>
      <charset val="238"/>
    </font>
    <font>
      <b/>
      <sz val="10"/>
      <color rgb="FFFF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CCCFF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82">
    <xf numFmtId="0" fontId="0" fillId="0" borderId="0" xfId="0"/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/>
    </xf>
    <xf numFmtId="0" fontId="4" fillId="0" borderId="0" xfId="2"/>
    <xf numFmtId="0" fontId="1" fillId="0" borderId="0" xfId="1" applyAlignment="1">
      <alignment horizontal="left" vertical="center"/>
    </xf>
    <xf numFmtId="0" fontId="1" fillId="0" borderId="0" xfId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0" fontId="6" fillId="0" borderId="4" xfId="1" applyFont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7" fillId="3" borderId="10" xfId="1" applyFont="1" applyFill="1" applyBorder="1" applyAlignment="1">
      <alignment horizontal="left" vertical="center"/>
    </xf>
    <xf numFmtId="0" fontId="7" fillId="3" borderId="11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left" vertical="center"/>
    </xf>
    <xf numFmtId="0" fontId="7" fillId="0" borderId="17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0" xfId="1" applyFont="1" applyBorder="1" applyAlignment="1">
      <alignment horizontal="left" vertical="center"/>
    </xf>
    <xf numFmtId="0" fontId="7" fillId="0" borderId="14" xfId="1" applyFont="1" applyBorder="1" applyAlignment="1">
      <alignment horizontal="left" vertical="center"/>
    </xf>
    <xf numFmtId="0" fontId="1" fillId="0" borderId="10" xfId="1" applyBorder="1" applyAlignment="1">
      <alignment horizontal="left" vertical="center"/>
    </xf>
    <xf numFmtId="0" fontId="10" fillId="0" borderId="10" xfId="2" applyFont="1" applyBorder="1"/>
    <xf numFmtId="0" fontId="1" fillId="0" borderId="14" xfId="1" applyBorder="1" applyAlignment="1">
      <alignment vertical="center"/>
    </xf>
    <xf numFmtId="0" fontId="1" fillId="0" borderId="14" xfId="1" applyBorder="1" applyAlignment="1">
      <alignment horizontal="left" vertical="center"/>
    </xf>
    <xf numFmtId="0" fontId="11" fillId="0" borderId="10" xfId="1" applyFont="1" applyBorder="1" applyAlignment="1">
      <alignment horizontal="left" vertical="center"/>
    </xf>
    <xf numFmtId="0" fontId="11" fillId="0" borderId="14" xfId="1" applyFont="1" applyBorder="1" applyAlignment="1">
      <alignment horizontal="left" vertical="center"/>
    </xf>
    <xf numFmtId="164" fontId="12" fillId="4" borderId="11" xfId="2" applyNumberFormat="1" applyFont="1" applyFill="1" applyBorder="1" applyAlignment="1">
      <alignment horizontal="center" vertical="center"/>
    </xf>
    <xf numFmtId="164" fontId="12" fillId="4" borderId="12" xfId="2" applyNumberFormat="1" applyFont="1" applyFill="1" applyBorder="1" applyAlignment="1">
      <alignment horizontal="center" vertical="center"/>
    </xf>
    <xf numFmtId="164" fontId="12" fillId="4" borderId="14" xfId="2" applyNumberFormat="1" applyFont="1" applyFill="1" applyBorder="1" applyAlignment="1">
      <alignment horizontal="center" vertical="center"/>
    </xf>
    <xf numFmtId="164" fontId="12" fillId="4" borderId="10" xfId="1" applyNumberFormat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left" vertical="center"/>
    </xf>
    <xf numFmtId="0" fontId="7" fillId="4" borderId="14" xfId="1" applyFont="1" applyFill="1" applyBorder="1" applyAlignment="1">
      <alignment horizontal="left" vertical="center"/>
    </xf>
    <xf numFmtId="0" fontId="13" fillId="4" borderId="10" xfId="1" applyFont="1" applyFill="1" applyBorder="1" applyAlignment="1">
      <alignment horizontal="left" vertical="center"/>
    </xf>
    <xf numFmtId="164" fontId="14" fillId="4" borderId="11" xfId="2" applyNumberFormat="1" applyFont="1" applyFill="1" applyBorder="1" applyAlignment="1">
      <alignment horizontal="center" vertical="center"/>
    </xf>
    <xf numFmtId="164" fontId="14" fillId="4" borderId="12" xfId="2" applyNumberFormat="1" applyFont="1" applyFill="1" applyBorder="1" applyAlignment="1">
      <alignment horizontal="center" vertical="center"/>
    </xf>
    <xf numFmtId="164" fontId="14" fillId="4" borderId="14" xfId="2" applyNumberFormat="1" applyFont="1" applyFill="1" applyBorder="1" applyAlignment="1">
      <alignment horizontal="center" vertical="center"/>
    </xf>
    <xf numFmtId="164" fontId="14" fillId="4" borderId="10" xfId="1" applyNumberFormat="1" applyFont="1" applyFill="1" applyBorder="1" applyAlignment="1">
      <alignment horizontal="center" vertical="center"/>
    </xf>
    <xf numFmtId="164" fontId="15" fillId="4" borderId="11" xfId="2" applyNumberFormat="1" applyFont="1" applyFill="1" applyBorder="1" applyAlignment="1">
      <alignment horizontal="center" vertical="center"/>
    </xf>
    <xf numFmtId="164" fontId="15" fillId="4" borderId="12" xfId="2" applyNumberFormat="1" applyFont="1" applyFill="1" applyBorder="1" applyAlignment="1">
      <alignment horizontal="center" vertical="center"/>
    </xf>
    <xf numFmtId="164" fontId="15" fillId="4" borderId="10" xfId="1" applyNumberFormat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vertical="center"/>
    </xf>
    <xf numFmtId="0" fontId="13" fillId="3" borderId="10" xfId="1" applyFont="1" applyFill="1" applyBorder="1" applyAlignment="1">
      <alignment horizontal="left" vertical="center"/>
    </xf>
    <xf numFmtId="0" fontId="4" fillId="0" borderId="0" xfId="2" applyAlignment="1">
      <alignment vertical="center"/>
    </xf>
    <xf numFmtId="0" fontId="7" fillId="5" borderId="10" xfId="1" applyFont="1" applyFill="1" applyBorder="1" applyAlignment="1">
      <alignment horizontal="left" vertical="center"/>
    </xf>
    <xf numFmtId="0" fontId="7" fillId="5" borderId="14" xfId="1" applyFont="1" applyFill="1" applyBorder="1" applyAlignment="1">
      <alignment horizontal="left" vertical="center"/>
    </xf>
    <xf numFmtId="0" fontId="8" fillId="5" borderId="10" xfId="1" applyFont="1" applyFill="1" applyBorder="1" applyAlignment="1">
      <alignment horizontal="left" vertical="center"/>
    </xf>
    <xf numFmtId="0" fontId="10" fillId="0" borderId="10" xfId="2" applyFont="1" applyBorder="1" applyAlignment="1">
      <alignment vertical="center"/>
    </xf>
    <xf numFmtId="0" fontId="8" fillId="0" borderId="10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 wrapText="1"/>
    </xf>
    <xf numFmtId="0" fontId="7" fillId="0" borderId="14" xfId="1" applyFont="1" applyBorder="1" applyAlignment="1">
      <alignment horizontal="left" vertical="center" wrapText="1"/>
    </xf>
    <xf numFmtId="0" fontId="1" fillId="0" borderId="14" xfId="1" applyBorder="1" applyAlignment="1">
      <alignment vertical="center" wrapText="1"/>
    </xf>
    <xf numFmtId="0" fontId="1" fillId="5" borderId="10" xfId="1" applyFill="1" applyBorder="1" applyAlignment="1">
      <alignment horizontal="left" vertical="center"/>
    </xf>
    <xf numFmtId="0" fontId="1" fillId="5" borderId="14" xfId="1" applyFill="1" applyBorder="1" applyAlignment="1">
      <alignment horizontal="left" vertical="center"/>
    </xf>
    <xf numFmtId="0" fontId="11" fillId="5" borderId="10" xfId="1" applyFont="1" applyFill="1" applyBorder="1" applyAlignment="1">
      <alignment horizontal="left" vertical="center"/>
    </xf>
    <xf numFmtId="0" fontId="11" fillId="5" borderId="14" xfId="1" applyFont="1" applyFill="1" applyBorder="1" applyAlignment="1">
      <alignment horizontal="left" vertical="center"/>
    </xf>
    <xf numFmtId="164" fontId="12" fillId="4" borderId="18" xfId="2" applyNumberFormat="1" applyFont="1" applyFill="1" applyBorder="1" applyAlignment="1">
      <alignment horizontal="center" vertical="center"/>
    </xf>
    <xf numFmtId="164" fontId="14" fillId="4" borderId="18" xfId="2" applyNumberFormat="1" applyFont="1" applyFill="1" applyBorder="1" applyAlignment="1">
      <alignment horizontal="center" vertical="center"/>
    </xf>
    <xf numFmtId="164" fontId="15" fillId="4" borderId="14" xfId="2" applyNumberFormat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left" vertical="center"/>
    </xf>
    <xf numFmtId="0" fontId="7" fillId="5" borderId="17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5" xfId="1" applyFon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1" fillId="0" borderId="19" xfId="1" applyBorder="1" applyAlignment="1">
      <alignment vertical="center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1" fillId="0" borderId="26" xfId="1" applyBorder="1" applyAlignment="1">
      <alignment horizontal="left" vertical="center"/>
    </xf>
    <xf numFmtId="0" fontId="7" fillId="0" borderId="25" xfId="1" applyFont="1" applyBorder="1" applyAlignment="1">
      <alignment horizontal="left" vertical="center"/>
    </xf>
    <xf numFmtId="0" fontId="7" fillId="0" borderId="19" xfId="1" applyFont="1" applyBorder="1" applyAlignment="1">
      <alignment horizontal="left" vertical="center"/>
    </xf>
    <xf numFmtId="0" fontId="1" fillId="0" borderId="10" xfId="1" applyBorder="1" applyAlignment="1">
      <alignment vertical="center"/>
    </xf>
    <xf numFmtId="0" fontId="7" fillId="0" borderId="18" xfId="1" applyFont="1" applyBorder="1" applyAlignment="1">
      <alignment horizontal="center" vertical="center"/>
    </xf>
    <xf numFmtId="0" fontId="7" fillId="5" borderId="18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4" fillId="0" borderId="12" xfId="2" applyBorder="1" applyAlignment="1">
      <alignment vertical="center"/>
    </xf>
    <xf numFmtId="0" fontId="7" fillId="3" borderId="17" xfId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16" fillId="0" borderId="10" xfId="1" applyFont="1" applyBorder="1" applyAlignment="1">
      <alignment horizontal="left" vertical="center"/>
    </xf>
    <xf numFmtId="164" fontId="15" fillId="4" borderId="18" xfId="2" applyNumberFormat="1" applyFont="1" applyFill="1" applyBorder="1" applyAlignment="1">
      <alignment horizontal="center" vertical="center"/>
    </xf>
    <xf numFmtId="164" fontId="15" fillId="4" borderId="11" xfId="1" applyNumberFormat="1" applyFont="1" applyFill="1" applyBorder="1" applyAlignment="1">
      <alignment horizontal="center" vertical="center"/>
    </xf>
    <xf numFmtId="164" fontId="15" fillId="4" borderId="12" xfId="1" applyNumberFormat="1" applyFont="1" applyFill="1" applyBorder="1" applyAlignment="1">
      <alignment horizontal="center" vertical="center"/>
    </xf>
    <xf numFmtId="164" fontId="15" fillId="4" borderId="18" xfId="1" applyNumberFormat="1" applyFont="1" applyFill="1" applyBorder="1" applyAlignment="1">
      <alignment horizontal="center" vertical="center"/>
    </xf>
    <xf numFmtId="164" fontId="12" fillId="4" borderId="12" xfId="1" applyNumberFormat="1" applyFont="1" applyFill="1" applyBorder="1" applyAlignment="1">
      <alignment horizontal="center" vertical="center"/>
    </xf>
    <xf numFmtId="164" fontId="12" fillId="4" borderId="18" xfId="1" applyNumberFormat="1" applyFont="1" applyFill="1" applyBorder="1" applyAlignment="1">
      <alignment horizontal="center" vertical="center"/>
    </xf>
    <xf numFmtId="164" fontId="14" fillId="4" borderId="11" xfId="1" applyNumberFormat="1" applyFont="1" applyFill="1" applyBorder="1" applyAlignment="1">
      <alignment horizontal="center" vertical="center"/>
    </xf>
    <xf numFmtId="164" fontId="14" fillId="4" borderId="12" xfId="1" applyNumberFormat="1" applyFont="1" applyFill="1" applyBorder="1" applyAlignment="1">
      <alignment horizontal="center" vertical="center"/>
    </xf>
    <xf numFmtId="164" fontId="14" fillId="4" borderId="14" xfId="1" applyNumberFormat="1" applyFont="1" applyFill="1" applyBorder="1" applyAlignment="1">
      <alignment horizontal="center" vertical="center"/>
    </xf>
    <xf numFmtId="0" fontId="15" fillId="0" borderId="13" xfId="1" applyFont="1" applyBorder="1" applyAlignment="1">
      <alignment horizontal="right" vertical="center"/>
    </xf>
    <xf numFmtId="164" fontId="15" fillId="0" borderId="11" xfId="1" applyNumberFormat="1" applyFont="1" applyBorder="1" applyAlignment="1">
      <alignment horizontal="center" vertical="center"/>
    </xf>
    <xf numFmtId="164" fontId="15" fillId="0" borderId="12" xfId="1" applyNumberFormat="1" applyFon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 vertical="center"/>
    </xf>
    <xf numFmtId="164" fontId="15" fillId="0" borderId="13" xfId="1" applyNumberFormat="1" applyFont="1" applyBorder="1" applyAlignment="1">
      <alignment horizontal="center" vertical="center"/>
    </xf>
    <xf numFmtId="164" fontId="15" fillId="0" borderId="10" xfId="1" applyNumberFormat="1" applyFont="1" applyBorder="1" applyAlignment="1">
      <alignment horizontal="center" vertical="center"/>
    </xf>
    <xf numFmtId="0" fontId="13" fillId="0" borderId="10" xfId="1" applyFont="1" applyBorder="1" applyAlignment="1">
      <alignment horizontal="left" vertical="center"/>
    </xf>
    <xf numFmtId="0" fontId="15" fillId="0" borderId="0" xfId="1" applyFont="1" applyAlignment="1">
      <alignment horizontal="right" vertical="center"/>
    </xf>
    <xf numFmtId="164" fontId="15" fillId="0" borderId="0" xfId="2" applyNumberFormat="1" applyFont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4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8" fillId="0" borderId="0" xfId="2" applyFont="1" applyAlignment="1">
      <alignment horizontal="left"/>
    </xf>
    <xf numFmtId="0" fontId="4" fillId="0" borderId="0" xfId="2" applyAlignment="1">
      <alignment horizontal="left"/>
    </xf>
    <xf numFmtId="0" fontId="7" fillId="0" borderId="0" xfId="2" applyFont="1" applyAlignment="1">
      <alignment horizontal="left"/>
    </xf>
    <xf numFmtId="0" fontId="7" fillId="3" borderId="26" xfId="1" applyFont="1" applyFill="1" applyBorder="1" applyAlignment="1">
      <alignment horizontal="left" vertical="center"/>
    </xf>
    <xf numFmtId="0" fontId="7" fillId="3" borderId="27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28" xfId="1" applyFont="1" applyFill="1" applyBorder="1" applyAlignment="1">
      <alignment horizontal="center" vertical="center"/>
    </xf>
    <xf numFmtId="0" fontId="7" fillId="3" borderId="26" xfId="1" applyFont="1" applyFill="1" applyBorder="1" applyAlignment="1">
      <alignment horizontal="center" vertical="center"/>
    </xf>
    <xf numFmtId="0" fontId="7" fillId="3" borderId="29" xfId="1" applyFont="1" applyFill="1" applyBorder="1" applyAlignment="1">
      <alignment horizontal="left" vertical="center"/>
    </xf>
    <xf numFmtId="0" fontId="6" fillId="0" borderId="30" xfId="1" applyFont="1" applyBorder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0" fontId="6" fillId="2" borderId="31" xfId="1" applyFont="1" applyFill="1" applyBorder="1" applyAlignment="1">
      <alignment horizontal="center" vertical="center"/>
    </xf>
    <xf numFmtId="0" fontId="6" fillId="0" borderId="30" xfId="1" applyFont="1" applyBorder="1" applyAlignment="1">
      <alignment horizontal="left" vertical="center"/>
    </xf>
    <xf numFmtId="0" fontId="6" fillId="0" borderId="32" xfId="1" applyFont="1" applyBorder="1" applyAlignment="1">
      <alignment horizontal="left" vertical="center"/>
    </xf>
    <xf numFmtId="0" fontId="6" fillId="0" borderId="30" xfId="1" applyFont="1" applyBorder="1" applyAlignment="1">
      <alignment horizontal="left" vertical="center" wrapText="1"/>
    </xf>
    <xf numFmtId="0" fontId="8" fillId="0" borderId="16" xfId="1" applyFont="1" applyBorder="1"/>
    <xf numFmtId="0" fontId="1" fillId="0" borderId="14" xfId="1" applyBorder="1"/>
    <xf numFmtId="0" fontId="7" fillId="0" borderId="33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4" fillId="0" borderId="30" xfId="2" applyBorder="1"/>
    <xf numFmtId="0" fontId="1" fillId="5" borderId="10" xfId="1" applyFill="1" applyBorder="1" applyAlignment="1">
      <alignment vertical="center"/>
    </xf>
    <xf numFmtId="0" fontId="7" fillId="3" borderId="11" xfId="1" applyFont="1" applyFill="1" applyBorder="1" applyAlignment="1">
      <alignment vertical="center"/>
    </xf>
    <xf numFmtId="0" fontId="1" fillId="0" borderId="11" xfId="1" applyBorder="1" applyAlignment="1">
      <alignment vertical="center"/>
    </xf>
    <xf numFmtId="0" fontId="1" fillId="5" borderId="11" xfId="1" applyFill="1" applyBorder="1" applyAlignment="1">
      <alignment vertical="center"/>
    </xf>
    <xf numFmtId="0" fontId="7" fillId="3" borderId="17" xfId="1" applyFont="1" applyFill="1" applyBorder="1" applyAlignment="1">
      <alignment horizontal="left" vertical="center"/>
    </xf>
    <xf numFmtId="0" fontId="15" fillId="0" borderId="11" xfId="1" applyFont="1" applyBorder="1" applyAlignment="1">
      <alignment horizontal="right" vertical="center"/>
    </xf>
    <xf numFmtId="164" fontId="15" fillId="4" borderId="37" xfId="2" applyNumberFormat="1" applyFont="1" applyFill="1" applyBorder="1" applyAlignment="1">
      <alignment horizontal="center" vertical="center"/>
    </xf>
    <xf numFmtId="164" fontId="15" fillId="4" borderId="38" xfId="2" applyNumberFormat="1" applyFont="1" applyFill="1" applyBorder="1" applyAlignment="1">
      <alignment horizontal="center" vertical="center"/>
    </xf>
    <xf numFmtId="164" fontId="15" fillId="4" borderId="39" xfId="2" applyNumberFormat="1" applyFont="1" applyFill="1" applyBorder="1" applyAlignment="1">
      <alignment horizontal="center" vertical="center"/>
    </xf>
    <xf numFmtId="164" fontId="15" fillId="4" borderId="36" xfId="1" applyNumberFormat="1" applyFont="1" applyFill="1" applyBorder="1" applyAlignment="1">
      <alignment horizontal="center" vertical="center"/>
    </xf>
    <xf numFmtId="0" fontId="7" fillId="4" borderId="36" xfId="1" applyFont="1" applyFill="1" applyBorder="1" applyAlignment="1">
      <alignment horizontal="left" vertical="center"/>
    </xf>
    <xf numFmtId="0" fontId="7" fillId="4" borderId="39" xfId="1" applyFont="1" applyFill="1" applyBorder="1" applyAlignment="1">
      <alignment horizontal="left" vertical="center"/>
    </xf>
    <xf numFmtId="0" fontId="13" fillId="4" borderId="36" xfId="1" applyFont="1" applyFill="1" applyBorder="1" applyAlignment="1">
      <alignment horizontal="left" vertical="center"/>
    </xf>
    <xf numFmtId="0" fontId="19" fillId="0" borderId="0" xfId="0" applyFont="1"/>
    <xf numFmtId="0" fontId="7" fillId="0" borderId="0" xfId="0" applyFont="1"/>
    <xf numFmtId="0" fontId="14" fillId="4" borderId="10" xfId="1" applyFont="1" applyFill="1" applyBorder="1" applyAlignment="1">
      <alignment horizontal="right" vertical="center"/>
    </xf>
    <xf numFmtId="164" fontId="14" fillId="4" borderId="11" xfId="1" applyNumberFormat="1" applyFont="1" applyFill="1" applyBorder="1" applyAlignment="1">
      <alignment horizontal="center" vertical="center"/>
    </xf>
    <xf numFmtId="164" fontId="14" fillId="4" borderId="14" xfId="1" applyNumberFormat="1" applyFont="1" applyFill="1" applyBorder="1" applyAlignment="1">
      <alignment horizontal="center" vertical="center"/>
    </xf>
    <xf numFmtId="164" fontId="14" fillId="4" borderId="13" xfId="1" applyNumberFormat="1" applyFont="1" applyFill="1" applyBorder="1" applyAlignment="1">
      <alignment horizontal="center" vertical="center"/>
    </xf>
    <xf numFmtId="0" fontId="15" fillId="4" borderId="36" xfId="1" applyFont="1" applyFill="1" applyBorder="1" applyAlignment="1">
      <alignment horizontal="right" vertical="center"/>
    </xf>
    <xf numFmtId="164" fontId="15" fillId="4" borderId="37" xfId="1" applyNumberFormat="1" applyFont="1" applyFill="1" applyBorder="1" applyAlignment="1">
      <alignment horizontal="center" vertical="center"/>
    </xf>
    <xf numFmtId="164" fontId="15" fillId="4" borderId="39" xfId="1" applyNumberFormat="1" applyFont="1" applyFill="1" applyBorder="1" applyAlignment="1">
      <alignment horizontal="center" vertical="center"/>
    </xf>
    <xf numFmtId="164" fontId="15" fillId="4" borderId="40" xfId="1" applyNumberFormat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right" vertical="center"/>
    </xf>
    <xf numFmtId="164" fontId="15" fillId="4" borderId="11" xfId="1" applyNumberFormat="1" applyFont="1" applyFill="1" applyBorder="1" applyAlignment="1">
      <alignment vertical="center"/>
    </xf>
    <xf numFmtId="164" fontId="15" fillId="4" borderId="14" xfId="1" applyNumberFormat="1" applyFont="1" applyFill="1" applyBorder="1" applyAlignment="1">
      <alignment vertical="center"/>
    </xf>
    <xf numFmtId="164" fontId="15" fillId="4" borderId="13" xfId="1" applyNumberFormat="1" applyFont="1" applyFill="1" applyBorder="1" applyAlignment="1">
      <alignment vertical="center"/>
    </xf>
    <xf numFmtId="0" fontId="12" fillId="4" borderId="10" xfId="1" applyFont="1" applyFill="1" applyBorder="1" applyAlignment="1">
      <alignment horizontal="right" vertical="center"/>
    </xf>
    <xf numFmtId="164" fontId="12" fillId="4" borderId="11" xfId="1" applyNumberFormat="1" applyFont="1" applyFill="1" applyBorder="1" applyAlignment="1">
      <alignment horizontal="center" vertical="center"/>
    </xf>
    <xf numFmtId="164" fontId="12" fillId="4" borderId="14" xfId="1" applyNumberFormat="1" applyFont="1" applyFill="1" applyBorder="1" applyAlignment="1">
      <alignment horizontal="center" vertical="center"/>
    </xf>
    <xf numFmtId="164" fontId="12" fillId="4" borderId="13" xfId="1" applyNumberFormat="1" applyFont="1" applyFill="1" applyBorder="1" applyAlignment="1">
      <alignment horizontal="center" vertical="center"/>
    </xf>
    <xf numFmtId="164" fontId="15" fillId="4" borderId="11" xfId="1" applyNumberFormat="1" applyFont="1" applyFill="1" applyBorder="1" applyAlignment="1">
      <alignment horizontal="center" vertical="center"/>
    </xf>
    <xf numFmtId="164" fontId="15" fillId="4" borderId="14" xfId="1" applyNumberFormat="1" applyFont="1" applyFill="1" applyBorder="1" applyAlignment="1">
      <alignment horizontal="center" vertical="center"/>
    </xf>
    <xf numFmtId="164" fontId="15" fillId="4" borderId="13" xfId="1" applyNumberFormat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left" vertical="center"/>
    </xf>
    <xf numFmtId="0" fontId="7" fillId="3" borderId="15" xfId="1" applyFont="1" applyFill="1" applyBorder="1" applyAlignment="1">
      <alignment horizontal="left" vertical="center"/>
    </xf>
    <xf numFmtId="164" fontId="12" fillId="4" borderId="10" xfId="1" applyNumberFormat="1" applyFont="1" applyFill="1" applyBorder="1" applyAlignment="1">
      <alignment horizontal="center" vertical="center"/>
    </xf>
    <xf numFmtId="164" fontId="14" fillId="4" borderId="10" xfId="1" applyNumberFormat="1" applyFont="1" applyFill="1" applyBorder="1" applyAlignment="1">
      <alignment horizontal="center" vertical="center"/>
    </xf>
    <xf numFmtId="0" fontId="15" fillId="4" borderId="11" xfId="1" applyFont="1" applyFill="1" applyBorder="1" applyAlignment="1">
      <alignment horizontal="right" vertical="center"/>
    </xf>
    <xf numFmtId="164" fontId="15" fillId="4" borderId="10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3">
    <cellStyle name="Magyarázó szöveg 2" xfId="1"/>
    <cellStyle name="Normál" xfId="0" builtinId="0"/>
    <cellStyle name="Normá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tabSelected="1" zoomScaleNormal="100" workbookViewId="0">
      <pane ySplit="4" topLeftCell="A5" activePane="bottomLeft" state="frozen"/>
      <selection pane="bottomLeft" activeCell="U29" sqref="U29"/>
    </sheetView>
  </sheetViews>
  <sheetFormatPr defaultColWidth="8.7109375" defaultRowHeight="15" x14ac:dyDescent="0.25"/>
  <cols>
    <col min="1" max="1" width="15.5703125" style="3" customWidth="1"/>
    <col min="2" max="2" width="48" style="3" customWidth="1"/>
    <col min="3" max="11" width="4.28515625" style="3" customWidth="1"/>
    <col min="12" max="12" width="4.7109375" style="3" customWidth="1"/>
    <col min="13" max="13" width="4.42578125" style="3" bestFit="1" customWidth="1"/>
    <col min="14" max="14" width="6.140625" style="3" bestFit="1" customWidth="1"/>
    <col min="15" max="15" width="4.85546875" style="115" bestFit="1" customWidth="1"/>
    <col min="16" max="16" width="14" style="115" bestFit="1" customWidth="1"/>
    <col min="17" max="17" width="18.85546875" style="115" bestFit="1" customWidth="1"/>
    <col min="18" max="18" width="22.42578125" style="115" bestFit="1" customWidth="1"/>
    <col min="19" max="19" width="39" style="3" bestFit="1" customWidth="1"/>
    <col min="20" max="251" width="8.7109375" style="3"/>
    <col min="252" max="252" width="18.28515625" style="3" customWidth="1"/>
    <col min="253" max="253" width="45.85546875" style="3" customWidth="1"/>
    <col min="254" max="264" width="4.28515625" style="3" customWidth="1"/>
    <col min="265" max="265" width="6" style="3" customWidth="1"/>
    <col min="266" max="266" width="5.7109375" style="3" customWidth="1"/>
    <col min="267" max="267" width="14.28515625" style="3" customWidth="1"/>
    <col min="268" max="268" width="19.28515625" style="3" customWidth="1"/>
    <col min="269" max="269" width="15.5703125" style="3" customWidth="1"/>
    <col min="270" max="270" width="4.28515625" style="3" customWidth="1"/>
    <col min="271" max="271" width="15.85546875" style="3" customWidth="1"/>
    <col min="272" max="272" width="4.85546875" style="3" customWidth="1"/>
    <col min="273" max="273" width="28" style="3" customWidth="1"/>
    <col min="274" max="274" width="40.5703125" style="3" customWidth="1"/>
    <col min="275" max="507" width="8.7109375" style="3"/>
    <col min="508" max="508" width="18.28515625" style="3" customWidth="1"/>
    <col min="509" max="509" width="45.85546875" style="3" customWidth="1"/>
    <col min="510" max="520" width="4.28515625" style="3" customWidth="1"/>
    <col min="521" max="521" width="6" style="3" customWidth="1"/>
    <col min="522" max="522" width="5.7109375" style="3" customWidth="1"/>
    <col min="523" max="523" width="14.28515625" style="3" customWidth="1"/>
    <col min="524" max="524" width="19.28515625" style="3" customWidth="1"/>
    <col min="525" max="525" width="15.5703125" style="3" customWidth="1"/>
    <col min="526" max="526" width="4.28515625" style="3" customWidth="1"/>
    <col min="527" max="527" width="15.85546875" style="3" customWidth="1"/>
    <col min="528" max="528" width="4.85546875" style="3" customWidth="1"/>
    <col min="529" max="529" width="28" style="3" customWidth="1"/>
    <col min="530" max="530" width="40.5703125" style="3" customWidth="1"/>
    <col min="531" max="763" width="8.7109375" style="3"/>
    <col min="764" max="764" width="18.28515625" style="3" customWidth="1"/>
    <col min="765" max="765" width="45.85546875" style="3" customWidth="1"/>
    <col min="766" max="776" width="4.28515625" style="3" customWidth="1"/>
    <col min="777" max="777" width="6" style="3" customWidth="1"/>
    <col min="778" max="778" width="5.7109375" style="3" customWidth="1"/>
    <col min="779" max="779" width="14.28515625" style="3" customWidth="1"/>
    <col min="780" max="780" width="19.28515625" style="3" customWidth="1"/>
    <col min="781" max="781" width="15.5703125" style="3" customWidth="1"/>
    <col min="782" max="782" width="4.28515625" style="3" customWidth="1"/>
    <col min="783" max="783" width="15.85546875" style="3" customWidth="1"/>
    <col min="784" max="784" width="4.85546875" style="3" customWidth="1"/>
    <col min="785" max="785" width="28" style="3" customWidth="1"/>
    <col min="786" max="786" width="40.5703125" style="3" customWidth="1"/>
    <col min="787" max="1019" width="8.7109375" style="3"/>
    <col min="1020" max="1020" width="18.28515625" style="3" customWidth="1"/>
    <col min="1021" max="1021" width="45.85546875" style="3" customWidth="1"/>
    <col min="1022" max="1032" width="4.28515625" style="3" customWidth="1"/>
    <col min="1033" max="1033" width="6" style="3" customWidth="1"/>
    <col min="1034" max="1034" width="5.7109375" style="3" customWidth="1"/>
    <col min="1035" max="1035" width="14.28515625" style="3" customWidth="1"/>
    <col min="1036" max="1036" width="19.28515625" style="3" customWidth="1"/>
    <col min="1037" max="1037" width="15.5703125" style="3" customWidth="1"/>
    <col min="1038" max="1038" width="4.28515625" style="3" customWidth="1"/>
    <col min="1039" max="1039" width="15.85546875" style="3" customWidth="1"/>
    <col min="1040" max="1040" width="4.85546875" style="3" customWidth="1"/>
    <col min="1041" max="1041" width="28" style="3" customWidth="1"/>
    <col min="1042" max="1042" width="40.5703125" style="3" customWidth="1"/>
    <col min="1043" max="1275" width="8.7109375" style="3"/>
    <col min="1276" max="1276" width="18.28515625" style="3" customWidth="1"/>
    <col min="1277" max="1277" width="45.85546875" style="3" customWidth="1"/>
    <col min="1278" max="1288" width="4.28515625" style="3" customWidth="1"/>
    <col min="1289" max="1289" width="6" style="3" customWidth="1"/>
    <col min="1290" max="1290" width="5.7109375" style="3" customWidth="1"/>
    <col min="1291" max="1291" width="14.28515625" style="3" customWidth="1"/>
    <col min="1292" max="1292" width="19.28515625" style="3" customWidth="1"/>
    <col min="1293" max="1293" width="15.5703125" style="3" customWidth="1"/>
    <col min="1294" max="1294" width="4.28515625" style="3" customWidth="1"/>
    <col min="1295" max="1295" width="15.85546875" style="3" customWidth="1"/>
    <col min="1296" max="1296" width="4.85546875" style="3" customWidth="1"/>
    <col min="1297" max="1297" width="28" style="3" customWidth="1"/>
    <col min="1298" max="1298" width="40.5703125" style="3" customWidth="1"/>
    <col min="1299" max="1531" width="8.7109375" style="3"/>
    <col min="1532" max="1532" width="18.28515625" style="3" customWidth="1"/>
    <col min="1533" max="1533" width="45.85546875" style="3" customWidth="1"/>
    <col min="1534" max="1544" width="4.28515625" style="3" customWidth="1"/>
    <col min="1545" max="1545" width="6" style="3" customWidth="1"/>
    <col min="1546" max="1546" width="5.7109375" style="3" customWidth="1"/>
    <col min="1547" max="1547" width="14.28515625" style="3" customWidth="1"/>
    <col min="1548" max="1548" width="19.28515625" style="3" customWidth="1"/>
    <col min="1549" max="1549" width="15.5703125" style="3" customWidth="1"/>
    <col min="1550" max="1550" width="4.28515625" style="3" customWidth="1"/>
    <col min="1551" max="1551" width="15.85546875" style="3" customWidth="1"/>
    <col min="1552" max="1552" width="4.85546875" style="3" customWidth="1"/>
    <col min="1553" max="1553" width="28" style="3" customWidth="1"/>
    <col min="1554" max="1554" width="40.5703125" style="3" customWidth="1"/>
    <col min="1555" max="1787" width="8.7109375" style="3"/>
    <col min="1788" max="1788" width="18.28515625" style="3" customWidth="1"/>
    <col min="1789" max="1789" width="45.85546875" style="3" customWidth="1"/>
    <col min="1790" max="1800" width="4.28515625" style="3" customWidth="1"/>
    <col min="1801" max="1801" width="6" style="3" customWidth="1"/>
    <col min="1802" max="1802" width="5.7109375" style="3" customWidth="1"/>
    <col min="1803" max="1803" width="14.28515625" style="3" customWidth="1"/>
    <col min="1804" max="1804" width="19.28515625" style="3" customWidth="1"/>
    <col min="1805" max="1805" width="15.5703125" style="3" customWidth="1"/>
    <col min="1806" max="1806" width="4.28515625" style="3" customWidth="1"/>
    <col min="1807" max="1807" width="15.85546875" style="3" customWidth="1"/>
    <col min="1808" max="1808" width="4.85546875" style="3" customWidth="1"/>
    <col min="1809" max="1809" width="28" style="3" customWidth="1"/>
    <col min="1810" max="1810" width="40.5703125" style="3" customWidth="1"/>
    <col min="1811" max="2043" width="8.7109375" style="3"/>
    <col min="2044" max="2044" width="18.28515625" style="3" customWidth="1"/>
    <col min="2045" max="2045" width="45.85546875" style="3" customWidth="1"/>
    <col min="2046" max="2056" width="4.28515625" style="3" customWidth="1"/>
    <col min="2057" max="2057" width="6" style="3" customWidth="1"/>
    <col min="2058" max="2058" width="5.7109375" style="3" customWidth="1"/>
    <col min="2059" max="2059" width="14.28515625" style="3" customWidth="1"/>
    <col min="2060" max="2060" width="19.28515625" style="3" customWidth="1"/>
    <col min="2061" max="2061" width="15.5703125" style="3" customWidth="1"/>
    <col min="2062" max="2062" width="4.28515625" style="3" customWidth="1"/>
    <col min="2063" max="2063" width="15.85546875" style="3" customWidth="1"/>
    <col min="2064" max="2064" width="4.85546875" style="3" customWidth="1"/>
    <col min="2065" max="2065" width="28" style="3" customWidth="1"/>
    <col min="2066" max="2066" width="40.5703125" style="3" customWidth="1"/>
    <col min="2067" max="2299" width="8.7109375" style="3"/>
    <col min="2300" max="2300" width="18.28515625" style="3" customWidth="1"/>
    <col min="2301" max="2301" width="45.85546875" style="3" customWidth="1"/>
    <col min="2302" max="2312" width="4.28515625" style="3" customWidth="1"/>
    <col min="2313" max="2313" width="6" style="3" customWidth="1"/>
    <col min="2314" max="2314" width="5.7109375" style="3" customWidth="1"/>
    <col min="2315" max="2315" width="14.28515625" style="3" customWidth="1"/>
    <col min="2316" max="2316" width="19.28515625" style="3" customWidth="1"/>
    <col min="2317" max="2317" width="15.5703125" style="3" customWidth="1"/>
    <col min="2318" max="2318" width="4.28515625" style="3" customWidth="1"/>
    <col min="2319" max="2319" width="15.85546875" style="3" customWidth="1"/>
    <col min="2320" max="2320" width="4.85546875" style="3" customWidth="1"/>
    <col min="2321" max="2321" width="28" style="3" customWidth="1"/>
    <col min="2322" max="2322" width="40.5703125" style="3" customWidth="1"/>
    <col min="2323" max="2555" width="8.7109375" style="3"/>
    <col min="2556" max="2556" width="18.28515625" style="3" customWidth="1"/>
    <col min="2557" max="2557" width="45.85546875" style="3" customWidth="1"/>
    <col min="2558" max="2568" width="4.28515625" style="3" customWidth="1"/>
    <col min="2569" max="2569" width="6" style="3" customWidth="1"/>
    <col min="2570" max="2570" width="5.7109375" style="3" customWidth="1"/>
    <col min="2571" max="2571" width="14.28515625" style="3" customWidth="1"/>
    <col min="2572" max="2572" width="19.28515625" style="3" customWidth="1"/>
    <col min="2573" max="2573" width="15.5703125" style="3" customWidth="1"/>
    <col min="2574" max="2574" width="4.28515625" style="3" customWidth="1"/>
    <col min="2575" max="2575" width="15.85546875" style="3" customWidth="1"/>
    <col min="2576" max="2576" width="4.85546875" style="3" customWidth="1"/>
    <col min="2577" max="2577" width="28" style="3" customWidth="1"/>
    <col min="2578" max="2578" width="40.5703125" style="3" customWidth="1"/>
    <col min="2579" max="2811" width="8.7109375" style="3"/>
    <col min="2812" max="2812" width="18.28515625" style="3" customWidth="1"/>
    <col min="2813" max="2813" width="45.85546875" style="3" customWidth="1"/>
    <col min="2814" max="2824" width="4.28515625" style="3" customWidth="1"/>
    <col min="2825" max="2825" width="6" style="3" customWidth="1"/>
    <col min="2826" max="2826" width="5.7109375" style="3" customWidth="1"/>
    <col min="2827" max="2827" width="14.28515625" style="3" customWidth="1"/>
    <col min="2828" max="2828" width="19.28515625" style="3" customWidth="1"/>
    <col min="2829" max="2829" width="15.5703125" style="3" customWidth="1"/>
    <col min="2830" max="2830" width="4.28515625" style="3" customWidth="1"/>
    <col min="2831" max="2831" width="15.85546875" style="3" customWidth="1"/>
    <col min="2832" max="2832" width="4.85546875" style="3" customWidth="1"/>
    <col min="2833" max="2833" width="28" style="3" customWidth="1"/>
    <col min="2834" max="2834" width="40.5703125" style="3" customWidth="1"/>
    <col min="2835" max="3067" width="8.7109375" style="3"/>
    <col min="3068" max="3068" width="18.28515625" style="3" customWidth="1"/>
    <col min="3069" max="3069" width="45.85546875" style="3" customWidth="1"/>
    <col min="3070" max="3080" width="4.28515625" style="3" customWidth="1"/>
    <col min="3081" max="3081" width="6" style="3" customWidth="1"/>
    <col min="3082" max="3082" width="5.7109375" style="3" customWidth="1"/>
    <col min="3083" max="3083" width="14.28515625" style="3" customWidth="1"/>
    <col min="3084" max="3084" width="19.28515625" style="3" customWidth="1"/>
    <col min="3085" max="3085" width="15.5703125" style="3" customWidth="1"/>
    <col min="3086" max="3086" width="4.28515625" style="3" customWidth="1"/>
    <col min="3087" max="3087" width="15.85546875" style="3" customWidth="1"/>
    <col min="3088" max="3088" width="4.85546875" style="3" customWidth="1"/>
    <col min="3089" max="3089" width="28" style="3" customWidth="1"/>
    <col min="3090" max="3090" width="40.5703125" style="3" customWidth="1"/>
    <col min="3091" max="3323" width="8.7109375" style="3"/>
    <col min="3324" max="3324" width="18.28515625" style="3" customWidth="1"/>
    <col min="3325" max="3325" width="45.85546875" style="3" customWidth="1"/>
    <col min="3326" max="3336" width="4.28515625" style="3" customWidth="1"/>
    <col min="3337" max="3337" width="6" style="3" customWidth="1"/>
    <col min="3338" max="3338" width="5.7109375" style="3" customWidth="1"/>
    <col min="3339" max="3339" width="14.28515625" style="3" customWidth="1"/>
    <col min="3340" max="3340" width="19.28515625" style="3" customWidth="1"/>
    <col min="3341" max="3341" width="15.5703125" style="3" customWidth="1"/>
    <col min="3342" max="3342" width="4.28515625" style="3" customWidth="1"/>
    <col min="3343" max="3343" width="15.85546875" style="3" customWidth="1"/>
    <col min="3344" max="3344" width="4.85546875" style="3" customWidth="1"/>
    <col min="3345" max="3345" width="28" style="3" customWidth="1"/>
    <col min="3346" max="3346" width="40.5703125" style="3" customWidth="1"/>
    <col min="3347" max="3579" width="8.7109375" style="3"/>
    <col min="3580" max="3580" width="18.28515625" style="3" customWidth="1"/>
    <col min="3581" max="3581" width="45.85546875" style="3" customWidth="1"/>
    <col min="3582" max="3592" width="4.28515625" style="3" customWidth="1"/>
    <col min="3593" max="3593" width="6" style="3" customWidth="1"/>
    <col min="3594" max="3594" width="5.7109375" style="3" customWidth="1"/>
    <col min="3595" max="3595" width="14.28515625" style="3" customWidth="1"/>
    <col min="3596" max="3596" width="19.28515625" style="3" customWidth="1"/>
    <col min="3597" max="3597" width="15.5703125" style="3" customWidth="1"/>
    <col min="3598" max="3598" width="4.28515625" style="3" customWidth="1"/>
    <col min="3599" max="3599" width="15.85546875" style="3" customWidth="1"/>
    <col min="3600" max="3600" width="4.85546875" style="3" customWidth="1"/>
    <col min="3601" max="3601" width="28" style="3" customWidth="1"/>
    <col min="3602" max="3602" width="40.5703125" style="3" customWidth="1"/>
    <col min="3603" max="3835" width="8.7109375" style="3"/>
    <col min="3836" max="3836" width="18.28515625" style="3" customWidth="1"/>
    <col min="3837" max="3837" width="45.85546875" style="3" customWidth="1"/>
    <col min="3838" max="3848" width="4.28515625" style="3" customWidth="1"/>
    <col min="3849" max="3849" width="6" style="3" customWidth="1"/>
    <col min="3850" max="3850" width="5.7109375" style="3" customWidth="1"/>
    <col min="3851" max="3851" width="14.28515625" style="3" customWidth="1"/>
    <col min="3852" max="3852" width="19.28515625" style="3" customWidth="1"/>
    <col min="3853" max="3853" width="15.5703125" style="3" customWidth="1"/>
    <col min="3854" max="3854" width="4.28515625" style="3" customWidth="1"/>
    <col min="3855" max="3855" width="15.85546875" style="3" customWidth="1"/>
    <col min="3856" max="3856" width="4.85546875" style="3" customWidth="1"/>
    <col min="3857" max="3857" width="28" style="3" customWidth="1"/>
    <col min="3858" max="3858" width="40.5703125" style="3" customWidth="1"/>
    <col min="3859" max="4091" width="8.7109375" style="3"/>
    <col min="4092" max="4092" width="18.28515625" style="3" customWidth="1"/>
    <col min="4093" max="4093" width="45.85546875" style="3" customWidth="1"/>
    <col min="4094" max="4104" width="4.28515625" style="3" customWidth="1"/>
    <col min="4105" max="4105" width="6" style="3" customWidth="1"/>
    <col min="4106" max="4106" width="5.7109375" style="3" customWidth="1"/>
    <col min="4107" max="4107" width="14.28515625" style="3" customWidth="1"/>
    <col min="4108" max="4108" width="19.28515625" style="3" customWidth="1"/>
    <col min="4109" max="4109" width="15.5703125" style="3" customWidth="1"/>
    <col min="4110" max="4110" width="4.28515625" style="3" customWidth="1"/>
    <col min="4111" max="4111" width="15.85546875" style="3" customWidth="1"/>
    <col min="4112" max="4112" width="4.85546875" style="3" customWidth="1"/>
    <col min="4113" max="4113" width="28" style="3" customWidth="1"/>
    <col min="4114" max="4114" width="40.5703125" style="3" customWidth="1"/>
    <col min="4115" max="4347" width="8.7109375" style="3"/>
    <col min="4348" max="4348" width="18.28515625" style="3" customWidth="1"/>
    <col min="4349" max="4349" width="45.85546875" style="3" customWidth="1"/>
    <col min="4350" max="4360" width="4.28515625" style="3" customWidth="1"/>
    <col min="4361" max="4361" width="6" style="3" customWidth="1"/>
    <col min="4362" max="4362" width="5.7109375" style="3" customWidth="1"/>
    <col min="4363" max="4363" width="14.28515625" style="3" customWidth="1"/>
    <col min="4364" max="4364" width="19.28515625" style="3" customWidth="1"/>
    <col min="4365" max="4365" width="15.5703125" style="3" customWidth="1"/>
    <col min="4366" max="4366" width="4.28515625" style="3" customWidth="1"/>
    <col min="4367" max="4367" width="15.85546875" style="3" customWidth="1"/>
    <col min="4368" max="4368" width="4.85546875" style="3" customWidth="1"/>
    <col min="4369" max="4369" width="28" style="3" customWidth="1"/>
    <col min="4370" max="4370" width="40.5703125" style="3" customWidth="1"/>
    <col min="4371" max="4603" width="8.7109375" style="3"/>
    <col min="4604" max="4604" width="18.28515625" style="3" customWidth="1"/>
    <col min="4605" max="4605" width="45.85546875" style="3" customWidth="1"/>
    <col min="4606" max="4616" width="4.28515625" style="3" customWidth="1"/>
    <col min="4617" max="4617" width="6" style="3" customWidth="1"/>
    <col min="4618" max="4618" width="5.7109375" style="3" customWidth="1"/>
    <col min="4619" max="4619" width="14.28515625" style="3" customWidth="1"/>
    <col min="4620" max="4620" width="19.28515625" style="3" customWidth="1"/>
    <col min="4621" max="4621" width="15.5703125" style="3" customWidth="1"/>
    <col min="4622" max="4622" width="4.28515625" style="3" customWidth="1"/>
    <col min="4623" max="4623" width="15.85546875" style="3" customWidth="1"/>
    <col min="4624" max="4624" width="4.85546875" style="3" customWidth="1"/>
    <col min="4625" max="4625" width="28" style="3" customWidth="1"/>
    <col min="4626" max="4626" width="40.5703125" style="3" customWidth="1"/>
    <col min="4627" max="4859" width="8.7109375" style="3"/>
    <col min="4860" max="4860" width="18.28515625" style="3" customWidth="1"/>
    <col min="4861" max="4861" width="45.85546875" style="3" customWidth="1"/>
    <col min="4862" max="4872" width="4.28515625" style="3" customWidth="1"/>
    <col min="4873" max="4873" width="6" style="3" customWidth="1"/>
    <col min="4874" max="4874" width="5.7109375" style="3" customWidth="1"/>
    <col min="4875" max="4875" width="14.28515625" style="3" customWidth="1"/>
    <col min="4876" max="4876" width="19.28515625" style="3" customWidth="1"/>
    <col min="4877" max="4877" width="15.5703125" style="3" customWidth="1"/>
    <col min="4878" max="4878" width="4.28515625" style="3" customWidth="1"/>
    <col min="4879" max="4879" width="15.85546875" style="3" customWidth="1"/>
    <col min="4880" max="4880" width="4.85546875" style="3" customWidth="1"/>
    <col min="4881" max="4881" width="28" style="3" customWidth="1"/>
    <col min="4882" max="4882" width="40.5703125" style="3" customWidth="1"/>
    <col min="4883" max="5115" width="8.7109375" style="3"/>
    <col min="5116" max="5116" width="18.28515625" style="3" customWidth="1"/>
    <col min="5117" max="5117" width="45.85546875" style="3" customWidth="1"/>
    <col min="5118" max="5128" width="4.28515625" style="3" customWidth="1"/>
    <col min="5129" max="5129" width="6" style="3" customWidth="1"/>
    <col min="5130" max="5130" width="5.7109375" style="3" customWidth="1"/>
    <col min="5131" max="5131" width="14.28515625" style="3" customWidth="1"/>
    <col min="5132" max="5132" width="19.28515625" style="3" customWidth="1"/>
    <col min="5133" max="5133" width="15.5703125" style="3" customWidth="1"/>
    <col min="5134" max="5134" width="4.28515625" style="3" customWidth="1"/>
    <col min="5135" max="5135" width="15.85546875" style="3" customWidth="1"/>
    <col min="5136" max="5136" width="4.85546875" style="3" customWidth="1"/>
    <col min="5137" max="5137" width="28" style="3" customWidth="1"/>
    <col min="5138" max="5138" width="40.5703125" style="3" customWidth="1"/>
    <col min="5139" max="5371" width="8.7109375" style="3"/>
    <col min="5372" max="5372" width="18.28515625" style="3" customWidth="1"/>
    <col min="5373" max="5373" width="45.85546875" style="3" customWidth="1"/>
    <col min="5374" max="5384" width="4.28515625" style="3" customWidth="1"/>
    <col min="5385" max="5385" width="6" style="3" customWidth="1"/>
    <col min="5386" max="5386" width="5.7109375" style="3" customWidth="1"/>
    <col min="5387" max="5387" width="14.28515625" style="3" customWidth="1"/>
    <col min="5388" max="5388" width="19.28515625" style="3" customWidth="1"/>
    <col min="5389" max="5389" width="15.5703125" style="3" customWidth="1"/>
    <col min="5390" max="5390" width="4.28515625" style="3" customWidth="1"/>
    <col min="5391" max="5391" width="15.85546875" style="3" customWidth="1"/>
    <col min="5392" max="5392" width="4.85546875" style="3" customWidth="1"/>
    <col min="5393" max="5393" width="28" style="3" customWidth="1"/>
    <col min="5394" max="5394" width="40.5703125" style="3" customWidth="1"/>
    <col min="5395" max="5627" width="8.7109375" style="3"/>
    <col min="5628" max="5628" width="18.28515625" style="3" customWidth="1"/>
    <col min="5629" max="5629" width="45.85546875" style="3" customWidth="1"/>
    <col min="5630" max="5640" width="4.28515625" style="3" customWidth="1"/>
    <col min="5641" max="5641" width="6" style="3" customWidth="1"/>
    <col min="5642" max="5642" width="5.7109375" style="3" customWidth="1"/>
    <col min="5643" max="5643" width="14.28515625" style="3" customWidth="1"/>
    <col min="5644" max="5644" width="19.28515625" style="3" customWidth="1"/>
    <col min="5645" max="5645" width="15.5703125" style="3" customWidth="1"/>
    <col min="5646" max="5646" width="4.28515625" style="3" customWidth="1"/>
    <col min="5647" max="5647" width="15.85546875" style="3" customWidth="1"/>
    <col min="5648" max="5648" width="4.85546875" style="3" customWidth="1"/>
    <col min="5649" max="5649" width="28" style="3" customWidth="1"/>
    <col min="5650" max="5650" width="40.5703125" style="3" customWidth="1"/>
    <col min="5651" max="5883" width="8.7109375" style="3"/>
    <col min="5884" max="5884" width="18.28515625" style="3" customWidth="1"/>
    <col min="5885" max="5885" width="45.85546875" style="3" customWidth="1"/>
    <col min="5886" max="5896" width="4.28515625" style="3" customWidth="1"/>
    <col min="5897" max="5897" width="6" style="3" customWidth="1"/>
    <col min="5898" max="5898" width="5.7109375" style="3" customWidth="1"/>
    <col min="5899" max="5899" width="14.28515625" style="3" customWidth="1"/>
    <col min="5900" max="5900" width="19.28515625" style="3" customWidth="1"/>
    <col min="5901" max="5901" width="15.5703125" style="3" customWidth="1"/>
    <col min="5902" max="5902" width="4.28515625" style="3" customWidth="1"/>
    <col min="5903" max="5903" width="15.85546875" style="3" customWidth="1"/>
    <col min="5904" max="5904" width="4.85546875" style="3" customWidth="1"/>
    <col min="5905" max="5905" width="28" style="3" customWidth="1"/>
    <col min="5906" max="5906" width="40.5703125" style="3" customWidth="1"/>
    <col min="5907" max="6139" width="8.7109375" style="3"/>
    <col min="6140" max="6140" width="18.28515625" style="3" customWidth="1"/>
    <col min="6141" max="6141" width="45.85546875" style="3" customWidth="1"/>
    <col min="6142" max="6152" width="4.28515625" style="3" customWidth="1"/>
    <col min="6153" max="6153" width="6" style="3" customWidth="1"/>
    <col min="6154" max="6154" width="5.7109375" style="3" customWidth="1"/>
    <col min="6155" max="6155" width="14.28515625" style="3" customWidth="1"/>
    <col min="6156" max="6156" width="19.28515625" style="3" customWidth="1"/>
    <col min="6157" max="6157" width="15.5703125" style="3" customWidth="1"/>
    <col min="6158" max="6158" width="4.28515625" style="3" customWidth="1"/>
    <col min="6159" max="6159" width="15.85546875" style="3" customWidth="1"/>
    <col min="6160" max="6160" width="4.85546875" style="3" customWidth="1"/>
    <col min="6161" max="6161" width="28" style="3" customWidth="1"/>
    <col min="6162" max="6162" width="40.5703125" style="3" customWidth="1"/>
    <col min="6163" max="6395" width="8.7109375" style="3"/>
    <col min="6396" max="6396" width="18.28515625" style="3" customWidth="1"/>
    <col min="6397" max="6397" width="45.85546875" style="3" customWidth="1"/>
    <col min="6398" max="6408" width="4.28515625" style="3" customWidth="1"/>
    <col min="6409" max="6409" width="6" style="3" customWidth="1"/>
    <col min="6410" max="6410" width="5.7109375" style="3" customWidth="1"/>
    <col min="6411" max="6411" width="14.28515625" style="3" customWidth="1"/>
    <col min="6412" max="6412" width="19.28515625" style="3" customWidth="1"/>
    <col min="6413" max="6413" width="15.5703125" style="3" customWidth="1"/>
    <col min="6414" max="6414" width="4.28515625" style="3" customWidth="1"/>
    <col min="6415" max="6415" width="15.85546875" style="3" customWidth="1"/>
    <col min="6416" max="6416" width="4.85546875" style="3" customWidth="1"/>
    <col min="6417" max="6417" width="28" style="3" customWidth="1"/>
    <col min="6418" max="6418" width="40.5703125" style="3" customWidth="1"/>
    <col min="6419" max="6651" width="8.7109375" style="3"/>
    <col min="6652" max="6652" width="18.28515625" style="3" customWidth="1"/>
    <col min="6653" max="6653" width="45.85546875" style="3" customWidth="1"/>
    <col min="6654" max="6664" width="4.28515625" style="3" customWidth="1"/>
    <col min="6665" max="6665" width="6" style="3" customWidth="1"/>
    <col min="6666" max="6666" width="5.7109375" style="3" customWidth="1"/>
    <col min="6667" max="6667" width="14.28515625" style="3" customWidth="1"/>
    <col min="6668" max="6668" width="19.28515625" style="3" customWidth="1"/>
    <col min="6669" max="6669" width="15.5703125" style="3" customWidth="1"/>
    <col min="6670" max="6670" width="4.28515625" style="3" customWidth="1"/>
    <col min="6671" max="6671" width="15.85546875" style="3" customWidth="1"/>
    <col min="6672" max="6672" width="4.85546875" style="3" customWidth="1"/>
    <col min="6673" max="6673" width="28" style="3" customWidth="1"/>
    <col min="6674" max="6674" width="40.5703125" style="3" customWidth="1"/>
    <col min="6675" max="6907" width="8.7109375" style="3"/>
    <col min="6908" max="6908" width="18.28515625" style="3" customWidth="1"/>
    <col min="6909" max="6909" width="45.85546875" style="3" customWidth="1"/>
    <col min="6910" max="6920" width="4.28515625" style="3" customWidth="1"/>
    <col min="6921" max="6921" width="6" style="3" customWidth="1"/>
    <col min="6922" max="6922" width="5.7109375" style="3" customWidth="1"/>
    <col min="6923" max="6923" width="14.28515625" style="3" customWidth="1"/>
    <col min="6924" max="6924" width="19.28515625" style="3" customWidth="1"/>
    <col min="6925" max="6925" width="15.5703125" style="3" customWidth="1"/>
    <col min="6926" max="6926" width="4.28515625" style="3" customWidth="1"/>
    <col min="6927" max="6927" width="15.85546875" style="3" customWidth="1"/>
    <col min="6928" max="6928" width="4.85546875" style="3" customWidth="1"/>
    <col min="6929" max="6929" width="28" style="3" customWidth="1"/>
    <col min="6930" max="6930" width="40.5703125" style="3" customWidth="1"/>
    <col min="6931" max="7163" width="8.7109375" style="3"/>
    <col min="7164" max="7164" width="18.28515625" style="3" customWidth="1"/>
    <col min="7165" max="7165" width="45.85546875" style="3" customWidth="1"/>
    <col min="7166" max="7176" width="4.28515625" style="3" customWidth="1"/>
    <col min="7177" max="7177" width="6" style="3" customWidth="1"/>
    <col min="7178" max="7178" width="5.7109375" style="3" customWidth="1"/>
    <col min="7179" max="7179" width="14.28515625" style="3" customWidth="1"/>
    <col min="7180" max="7180" width="19.28515625" style="3" customWidth="1"/>
    <col min="7181" max="7181" width="15.5703125" style="3" customWidth="1"/>
    <col min="7182" max="7182" width="4.28515625" style="3" customWidth="1"/>
    <col min="7183" max="7183" width="15.85546875" style="3" customWidth="1"/>
    <col min="7184" max="7184" width="4.85546875" style="3" customWidth="1"/>
    <col min="7185" max="7185" width="28" style="3" customWidth="1"/>
    <col min="7186" max="7186" width="40.5703125" style="3" customWidth="1"/>
    <col min="7187" max="7419" width="8.7109375" style="3"/>
    <col min="7420" max="7420" width="18.28515625" style="3" customWidth="1"/>
    <col min="7421" max="7421" width="45.85546875" style="3" customWidth="1"/>
    <col min="7422" max="7432" width="4.28515625" style="3" customWidth="1"/>
    <col min="7433" max="7433" width="6" style="3" customWidth="1"/>
    <col min="7434" max="7434" width="5.7109375" style="3" customWidth="1"/>
    <col min="7435" max="7435" width="14.28515625" style="3" customWidth="1"/>
    <col min="7436" max="7436" width="19.28515625" style="3" customWidth="1"/>
    <col min="7437" max="7437" width="15.5703125" style="3" customWidth="1"/>
    <col min="7438" max="7438" width="4.28515625" style="3" customWidth="1"/>
    <col min="7439" max="7439" width="15.85546875" style="3" customWidth="1"/>
    <col min="7440" max="7440" width="4.85546875" style="3" customWidth="1"/>
    <col min="7441" max="7441" width="28" style="3" customWidth="1"/>
    <col min="7442" max="7442" width="40.5703125" style="3" customWidth="1"/>
    <col min="7443" max="7675" width="8.7109375" style="3"/>
    <col min="7676" max="7676" width="18.28515625" style="3" customWidth="1"/>
    <col min="7677" max="7677" width="45.85546875" style="3" customWidth="1"/>
    <col min="7678" max="7688" width="4.28515625" style="3" customWidth="1"/>
    <col min="7689" max="7689" width="6" style="3" customWidth="1"/>
    <col min="7690" max="7690" width="5.7109375" style="3" customWidth="1"/>
    <col min="7691" max="7691" width="14.28515625" style="3" customWidth="1"/>
    <col min="7692" max="7692" width="19.28515625" style="3" customWidth="1"/>
    <col min="7693" max="7693" width="15.5703125" style="3" customWidth="1"/>
    <col min="7694" max="7694" width="4.28515625" style="3" customWidth="1"/>
    <col min="7695" max="7695" width="15.85546875" style="3" customWidth="1"/>
    <col min="7696" max="7696" width="4.85546875" style="3" customWidth="1"/>
    <col min="7697" max="7697" width="28" style="3" customWidth="1"/>
    <col min="7698" max="7698" width="40.5703125" style="3" customWidth="1"/>
    <col min="7699" max="7931" width="8.7109375" style="3"/>
    <col min="7932" max="7932" width="18.28515625" style="3" customWidth="1"/>
    <col min="7933" max="7933" width="45.85546875" style="3" customWidth="1"/>
    <col min="7934" max="7944" width="4.28515625" style="3" customWidth="1"/>
    <col min="7945" max="7945" width="6" style="3" customWidth="1"/>
    <col min="7946" max="7946" width="5.7109375" style="3" customWidth="1"/>
    <col min="7947" max="7947" width="14.28515625" style="3" customWidth="1"/>
    <col min="7948" max="7948" width="19.28515625" style="3" customWidth="1"/>
    <col min="7949" max="7949" width="15.5703125" style="3" customWidth="1"/>
    <col min="7950" max="7950" width="4.28515625" style="3" customWidth="1"/>
    <col min="7951" max="7951" width="15.85546875" style="3" customWidth="1"/>
    <col min="7952" max="7952" width="4.85546875" style="3" customWidth="1"/>
    <col min="7953" max="7953" width="28" style="3" customWidth="1"/>
    <col min="7954" max="7954" width="40.5703125" style="3" customWidth="1"/>
    <col min="7955" max="8187" width="8.7109375" style="3"/>
    <col min="8188" max="8188" width="18.28515625" style="3" customWidth="1"/>
    <col min="8189" max="8189" width="45.85546875" style="3" customWidth="1"/>
    <col min="8190" max="8200" width="4.28515625" style="3" customWidth="1"/>
    <col min="8201" max="8201" width="6" style="3" customWidth="1"/>
    <col min="8202" max="8202" width="5.7109375" style="3" customWidth="1"/>
    <col min="8203" max="8203" width="14.28515625" style="3" customWidth="1"/>
    <col min="8204" max="8204" width="19.28515625" style="3" customWidth="1"/>
    <col min="8205" max="8205" width="15.5703125" style="3" customWidth="1"/>
    <col min="8206" max="8206" width="4.28515625" style="3" customWidth="1"/>
    <col min="8207" max="8207" width="15.85546875" style="3" customWidth="1"/>
    <col min="8208" max="8208" width="4.85546875" style="3" customWidth="1"/>
    <col min="8209" max="8209" width="28" style="3" customWidth="1"/>
    <col min="8210" max="8210" width="40.5703125" style="3" customWidth="1"/>
    <col min="8211" max="8443" width="8.7109375" style="3"/>
    <col min="8444" max="8444" width="18.28515625" style="3" customWidth="1"/>
    <col min="8445" max="8445" width="45.85546875" style="3" customWidth="1"/>
    <col min="8446" max="8456" width="4.28515625" style="3" customWidth="1"/>
    <col min="8457" max="8457" width="6" style="3" customWidth="1"/>
    <col min="8458" max="8458" width="5.7109375" style="3" customWidth="1"/>
    <col min="8459" max="8459" width="14.28515625" style="3" customWidth="1"/>
    <col min="8460" max="8460" width="19.28515625" style="3" customWidth="1"/>
    <col min="8461" max="8461" width="15.5703125" style="3" customWidth="1"/>
    <col min="8462" max="8462" width="4.28515625" style="3" customWidth="1"/>
    <col min="8463" max="8463" width="15.85546875" style="3" customWidth="1"/>
    <col min="8464" max="8464" width="4.85546875" style="3" customWidth="1"/>
    <col min="8465" max="8465" width="28" style="3" customWidth="1"/>
    <col min="8466" max="8466" width="40.5703125" style="3" customWidth="1"/>
    <col min="8467" max="8699" width="8.7109375" style="3"/>
    <col min="8700" max="8700" width="18.28515625" style="3" customWidth="1"/>
    <col min="8701" max="8701" width="45.85546875" style="3" customWidth="1"/>
    <col min="8702" max="8712" width="4.28515625" style="3" customWidth="1"/>
    <col min="8713" max="8713" width="6" style="3" customWidth="1"/>
    <col min="8714" max="8714" width="5.7109375" style="3" customWidth="1"/>
    <col min="8715" max="8715" width="14.28515625" style="3" customWidth="1"/>
    <col min="8716" max="8716" width="19.28515625" style="3" customWidth="1"/>
    <col min="8717" max="8717" width="15.5703125" style="3" customWidth="1"/>
    <col min="8718" max="8718" width="4.28515625" style="3" customWidth="1"/>
    <col min="8719" max="8719" width="15.85546875" style="3" customWidth="1"/>
    <col min="8720" max="8720" width="4.85546875" style="3" customWidth="1"/>
    <col min="8721" max="8721" width="28" style="3" customWidth="1"/>
    <col min="8722" max="8722" width="40.5703125" style="3" customWidth="1"/>
    <col min="8723" max="8955" width="8.7109375" style="3"/>
    <col min="8956" max="8956" width="18.28515625" style="3" customWidth="1"/>
    <col min="8957" max="8957" width="45.85546875" style="3" customWidth="1"/>
    <col min="8958" max="8968" width="4.28515625" style="3" customWidth="1"/>
    <col min="8969" max="8969" width="6" style="3" customWidth="1"/>
    <col min="8970" max="8970" width="5.7109375" style="3" customWidth="1"/>
    <col min="8971" max="8971" width="14.28515625" style="3" customWidth="1"/>
    <col min="8972" max="8972" width="19.28515625" style="3" customWidth="1"/>
    <col min="8973" max="8973" width="15.5703125" style="3" customWidth="1"/>
    <col min="8974" max="8974" width="4.28515625" style="3" customWidth="1"/>
    <col min="8975" max="8975" width="15.85546875" style="3" customWidth="1"/>
    <col min="8976" max="8976" width="4.85546875" style="3" customWidth="1"/>
    <col min="8977" max="8977" width="28" style="3" customWidth="1"/>
    <col min="8978" max="8978" width="40.5703125" style="3" customWidth="1"/>
    <col min="8979" max="9211" width="8.7109375" style="3"/>
    <col min="9212" max="9212" width="18.28515625" style="3" customWidth="1"/>
    <col min="9213" max="9213" width="45.85546875" style="3" customWidth="1"/>
    <col min="9214" max="9224" width="4.28515625" style="3" customWidth="1"/>
    <col min="9225" max="9225" width="6" style="3" customWidth="1"/>
    <col min="9226" max="9226" width="5.7109375" style="3" customWidth="1"/>
    <col min="9227" max="9227" width="14.28515625" style="3" customWidth="1"/>
    <col min="9228" max="9228" width="19.28515625" style="3" customWidth="1"/>
    <col min="9229" max="9229" width="15.5703125" style="3" customWidth="1"/>
    <col min="9230" max="9230" width="4.28515625" style="3" customWidth="1"/>
    <col min="9231" max="9231" width="15.85546875" style="3" customWidth="1"/>
    <col min="9232" max="9232" width="4.85546875" style="3" customWidth="1"/>
    <col min="9233" max="9233" width="28" style="3" customWidth="1"/>
    <col min="9234" max="9234" width="40.5703125" style="3" customWidth="1"/>
    <col min="9235" max="9467" width="8.7109375" style="3"/>
    <col min="9468" max="9468" width="18.28515625" style="3" customWidth="1"/>
    <col min="9469" max="9469" width="45.85546875" style="3" customWidth="1"/>
    <col min="9470" max="9480" width="4.28515625" style="3" customWidth="1"/>
    <col min="9481" max="9481" width="6" style="3" customWidth="1"/>
    <col min="9482" max="9482" width="5.7109375" style="3" customWidth="1"/>
    <col min="9483" max="9483" width="14.28515625" style="3" customWidth="1"/>
    <col min="9484" max="9484" width="19.28515625" style="3" customWidth="1"/>
    <col min="9485" max="9485" width="15.5703125" style="3" customWidth="1"/>
    <col min="9486" max="9486" width="4.28515625" style="3" customWidth="1"/>
    <col min="9487" max="9487" width="15.85546875" style="3" customWidth="1"/>
    <col min="9488" max="9488" width="4.85546875" style="3" customWidth="1"/>
    <col min="9489" max="9489" width="28" style="3" customWidth="1"/>
    <col min="9490" max="9490" width="40.5703125" style="3" customWidth="1"/>
    <col min="9491" max="9723" width="8.7109375" style="3"/>
    <col min="9724" max="9724" width="18.28515625" style="3" customWidth="1"/>
    <col min="9725" max="9725" width="45.85546875" style="3" customWidth="1"/>
    <col min="9726" max="9736" width="4.28515625" style="3" customWidth="1"/>
    <col min="9737" max="9737" width="6" style="3" customWidth="1"/>
    <col min="9738" max="9738" width="5.7109375" style="3" customWidth="1"/>
    <col min="9739" max="9739" width="14.28515625" style="3" customWidth="1"/>
    <col min="9740" max="9740" width="19.28515625" style="3" customWidth="1"/>
    <col min="9741" max="9741" width="15.5703125" style="3" customWidth="1"/>
    <col min="9742" max="9742" width="4.28515625" style="3" customWidth="1"/>
    <col min="9743" max="9743" width="15.85546875" style="3" customWidth="1"/>
    <col min="9744" max="9744" width="4.85546875" style="3" customWidth="1"/>
    <col min="9745" max="9745" width="28" style="3" customWidth="1"/>
    <col min="9746" max="9746" width="40.5703125" style="3" customWidth="1"/>
    <col min="9747" max="9979" width="8.7109375" style="3"/>
    <col min="9980" max="9980" width="18.28515625" style="3" customWidth="1"/>
    <col min="9981" max="9981" width="45.85546875" style="3" customWidth="1"/>
    <col min="9982" max="9992" width="4.28515625" style="3" customWidth="1"/>
    <col min="9993" max="9993" width="6" style="3" customWidth="1"/>
    <col min="9994" max="9994" width="5.7109375" style="3" customWidth="1"/>
    <col min="9995" max="9995" width="14.28515625" style="3" customWidth="1"/>
    <col min="9996" max="9996" width="19.28515625" style="3" customWidth="1"/>
    <col min="9997" max="9997" width="15.5703125" style="3" customWidth="1"/>
    <col min="9998" max="9998" width="4.28515625" style="3" customWidth="1"/>
    <col min="9999" max="9999" width="15.85546875" style="3" customWidth="1"/>
    <col min="10000" max="10000" width="4.85546875" style="3" customWidth="1"/>
    <col min="10001" max="10001" width="28" style="3" customWidth="1"/>
    <col min="10002" max="10002" width="40.5703125" style="3" customWidth="1"/>
    <col min="10003" max="10235" width="8.7109375" style="3"/>
    <col min="10236" max="10236" width="18.28515625" style="3" customWidth="1"/>
    <col min="10237" max="10237" width="45.85546875" style="3" customWidth="1"/>
    <col min="10238" max="10248" width="4.28515625" style="3" customWidth="1"/>
    <col min="10249" max="10249" width="6" style="3" customWidth="1"/>
    <col min="10250" max="10250" width="5.7109375" style="3" customWidth="1"/>
    <col min="10251" max="10251" width="14.28515625" style="3" customWidth="1"/>
    <col min="10252" max="10252" width="19.28515625" style="3" customWidth="1"/>
    <col min="10253" max="10253" width="15.5703125" style="3" customWidth="1"/>
    <col min="10254" max="10254" width="4.28515625" style="3" customWidth="1"/>
    <col min="10255" max="10255" width="15.85546875" style="3" customWidth="1"/>
    <col min="10256" max="10256" width="4.85546875" style="3" customWidth="1"/>
    <col min="10257" max="10257" width="28" style="3" customWidth="1"/>
    <col min="10258" max="10258" width="40.5703125" style="3" customWidth="1"/>
    <col min="10259" max="10491" width="8.7109375" style="3"/>
    <col min="10492" max="10492" width="18.28515625" style="3" customWidth="1"/>
    <col min="10493" max="10493" width="45.85546875" style="3" customWidth="1"/>
    <col min="10494" max="10504" width="4.28515625" style="3" customWidth="1"/>
    <col min="10505" max="10505" width="6" style="3" customWidth="1"/>
    <col min="10506" max="10506" width="5.7109375" style="3" customWidth="1"/>
    <col min="10507" max="10507" width="14.28515625" style="3" customWidth="1"/>
    <col min="10508" max="10508" width="19.28515625" style="3" customWidth="1"/>
    <col min="10509" max="10509" width="15.5703125" style="3" customWidth="1"/>
    <col min="10510" max="10510" width="4.28515625" style="3" customWidth="1"/>
    <col min="10511" max="10511" width="15.85546875" style="3" customWidth="1"/>
    <col min="10512" max="10512" width="4.85546875" style="3" customWidth="1"/>
    <col min="10513" max="10513" width="28" style="3" customWidth="1"/>
    <col min="10514" max="10514" width="40.5703125" style="3" customWidth="1"/>
    <col min="10515" max="10747" width="8.7109375" style="3"/>
    <col min="10748" max="10748" width="18.28515625" style="3" customWidth="1"/>
    <col min="10749" max="10749" width="45.85546875" style="3" customWidth="1"/>
    <col min="10750" max="10760" width="4.28515625" style="3" customWidth="1"/>
    <col min="10761" max="10761" width="6" style="3" customWidth="1"/>
    <col min="10762" max="10762" width="5.7109375" style="3" customWidth="1"/>
    <col min="10763" max="10763" width="14.28515625" style="3" customWidth="1"/>
    <col min="10764" max="10764" width="19.28515625" style="3" customWidth="1"/>
    <col min="10765" max="10765" width="15.5703125" style="3" customWidth="1"/>
    <col min="10766" max="10766" width="4.28515625" style="3" customWidth="1"/>
    <col min="10767" max="10767" width="15.85546875" style="3" customWidth="1"/>
    <col min="10768" max="10768" width="4.85546875" style="3" customWidth="1"/>
    <col min="10769" max="10769" width="28" style="3" customWidth="1"/>
    <col min="10770" max="10770" width="40.5703125" style="3" customWidth="1"/>
    <col min="10771" max="11003" width="8.7109375" style="3"/>
    <col min="11004" max="11004" width="18.28515625" style="3" customWidth="1"/>
    <col min="11005" max="11005" width="45.85546875" style="3" customWidth="1"/>
    <col min="11006" max="11016" width="4.28515625" style="3" customWidth="1"/>
    <col min="11017" max="11017" width="6" style="3" customWidth="1"/>
    <col min="11018" max="11018" width="5.7109375" style="3" customWidth="1"/>
    <col min="11019" max="11019" width="14.28515625" style="3" customWidth="1"/>
    <col min="11020" max="11020" width="19.28515625" style="3" customWidth="1"/>
    <col min="11021" max="11021" width="15.5703125" style="3" customWidth="1"/>
    <col min="11022" max="11022" width="4.28515625" style="3" customWidth="1"/>
    <col min="11023" max="11023" width="15.85546875" style="3" customWidth="1"/>
    <col min="11024" max="11024" width="4.85546875" style="3" customWidth="1"/>
    <col min="11025" max="11025" width="28" style="3" customWidth="1"/>
    <col min="11026" max="11026" width="40.5703125" style="3" customWidth="1"/>
    <col min="11027" max="11259" width="8.7109375" style="3"/>
    <col min="11260" max="11260" width="18.28515625" style="3" customWidth="1"/>
    <col min="11261" max="11261" width="45.85546875" style="3" customWidth="1"/>
    <col min="11262" max="11272" width="4.28515625" style="3" customWidth="1"/>
    <col min="11273" max="11273" width="6" style="3" customWidth="1"/>
    <col min="11274" max="11274" width="5.7109375" style="3" customWidth="1"/>
    <col min="11275" max="11275" width="14.28515625" style="3" customWidth="1"/>
    <col min="11276" max="11276" width="19.28515625" style="3" customWidth="1"/>
    <col min="11277" max="11277" width="15.5703125" style="3" customWidth="1"/>
    <col min="11278" max="11278" width="4.28515625" style="3" customWidth="1"/>
    <col min="11279" max="11279" width="15.85546875" style="3" customWidth="1"/>
    <col min="11280" max="11280" width="4.85546875" style="3" customWidth="1"/>
    <col min="11281" max="11281" width="28" style="3" customWidth="1"/>
    <col min="11282" max="11282" width="40.5703125" style="3" customWidth="1"/>
    <col min="11283" max="11515" width="8.7109375" style="3"/>
    <col min="11516" max="11516" width="18.28515625" style="3" customWidth="1"/>
    <col min="11517" max="11517" width="45.85546875" style="3" customWidth="1"/>
    <col min="11518" max="11528" width="4.28515625" style="3" customWidth="1"/>
    <col min="11529" max="11529" width="6" style="3" customWidth="1"/>
    <col min="11530" max="11530" width="5.7109375" style="3" customWidth="1"/>
    <col min="11531" max="11531" width="14.28515625" style="3" customWidth="1"/>
    <col min="11532" max="11532" width="19.28515625" style="3" customWidth="1"/>
    <col min="11533" max="11533" width="15.5703125" style="3" customWidth="1"/>
    <col min="11534" max="11534" width="4.28515625" style="3" customWidth="1"/>
    <col min="11535" max="11535" width="15.85546875" style="3" customWidth="1"/>
    <col min="11536" max="11536" width="4.85546875" style="3" customWidth="1"/>
    <col min="11537" max="11537" width="28" style="3" customWidth="1"/>
    <col min="11538" max="11538" width="40.5703125" style="3" customWidth="1"/>
    <col min="11539" max="11771" width="8.7109375" style="3"/>
    <col min="11772" max="11772" width="18.28515625" style="3" customWidth="1"/>
    <col min="11773" max="11773" width="45.85546875" style="3" customWidth="1"/>
    <col min="11774" max="11784" width="4.28515625" style="3" customWidth="1"/>
    <col min="11785" max="11785" width="6" style="3" customWidth="1"/>
    <col min="11786" max="11786" width="5.7109375" style="3" customWidth="1"/>
    <col min="11787" max="11787" width="14.28515625" style="3" customWidth="1"/>
    <col min="11788" max="11788" width="19.28515625" style="3" customWidth="1"/>
    <col min="11789" max="11789" width="15.5703125" style="3" customWidth="1"/>
    <col min="11790" max="11790" width="4.28515625" style="3" customWidth="1"/>
    <col min="11791" max="11791" width="15.85546875" style="3" customWidth="1"/>
    <col min="11792" max="11792" width="4.85546875" style="3" customWidth="1"/>
    <col min="11793" max="11793" width="28" style="3" customWidth="1"/>
    <col min="11794" max="11794" width="40.5703125" style="3" customWidth="1"/>
    <col min="11795" max="12027" width="8.7109375" style="3"/>
    <col min="12028" max="12028" width="18.28515625" style="3" customWidth="1"/>
    <col min="12029" max="12029" width="45.85546875" style="3" customWidth="1"/>
    <col min="12030" max="12040" width="4.28515625" style="3" customWidth="1"/>
    <col min="12041" max="12041" width="6" style="3" customWidth="1"/>
    <col min="12042" max="12042" width="5.7109375" style="3" customWidth="1"/>
    <col min="12043" max="12043" width="14.28515625" style="3" customWidth="1"/>
    <col min="12044" max="12044" width="19.28515625" style="3" customWidth="1"/>
    <col min="12045" max="12045" width="15.5703125" style="3" customWidth="1"/>
    <col min="12046" max="12046" width="4.28515625" style="3" customWidth="1"/>
    <col min="12047" max="12047" width="15.85546875" style="3" customWidth="1"/>
    <col min="12048" max="12048" width="4.85546875" style="3" customWidth="1"/>
    <col min="12049" max="12049" width="28" style="3" customWidth="1"/>
    <col min="12050" max="12050" width="40.5703125" style="3" customWidth="1"/>
    <col min="12051" max="12283" width="8.7109375" style="3"/>
    <col min="12284" max="12284" width="18.28515625" style="3" customWidth="1"/>
    <col min="12285" max="12285" width="45.85546875" style="3" customWidth="1"/>
    <col min="12286" max="12296" width="4.28515625" style="3" customWidth="1"/>
    <col min="12297" max="12297" width="6" style="3" customWidth="1"/>
    <col min="12298" max="12298" width="5.7109375" style="3" customWidth="1"/>
    <col min="12299" max="12299" width="14.28515625" style="3" customWidth="1"/>
    <col min="12300" max="12300" width="19.28515625" style="3" customWidth="1"/>
    <col min="12301" max="12301" width="15.5703125" style="3" customWidth="1"/>
    <col min="12302" max="12302" width="4.28515625" style="3" customWidth="1"/>
    <col min="12303" max="12303" width="15.85546875" style="3" customWidth="1"/>
    <col min="12304" max="12304" width="4.85546875" style="3" customWidth="1"/>
    <col min="12305" max="12305" width="28" style="3" customWidth="1"/>
    <col min="12306" max="12306" width="40.5703125" style="3" customWidth="1"/>
    <col min="12307" max="12539" width="8.7109375" style="3"/>
    <col min="12540" max="12540" width="18.28515625" style="3" customWidth="1"/>
    <col min="12541" max="12541" width="45.85546875" style="3" customWidth="1"/>
    <col min="12542" max="12552" width="4.28515625" style="3" customWidth="1"/>
    <col min="12553" max="12553" width="6" style="3" customWidth="1"/>
    <col min="12554" max="12554" width="5.7109375" style="3" customWidth="1"/>
    <col min="12555" max="12555" width="14.28515625" style="3" customWidth="1"/>
    <col min="12556" max="12556" width="19.28515625" style="3" customWidth="1"/>
    <col min="12557" max="12557" width="15.5703125" style="3" customWidth="1"/>
    <col min="12558" max="12558" width="4.28515625" style="3" customWidth="1"/>
    <col min="12559" max="12559" width="15.85546875" style="3" customWidth="1"/>
    <col min="12560" max="12560" width="4.85546875" style="3" customWidth="1"/>
    <col min="12561" max="12561" width="28" style="3" customWidth="1"/>
    <col min="12562" max="12562" width="40.5703125" style="3" customWidth="1"/>
    <col min="12563" max="12795" width="8.7109375" style="3"/>
    <col min="12796" max="12796" width="18.28515625" style="3" customWidth="1"/>
    <col min="12797" max="12797" width="45.85546875" style="3" customWidth="1"/>
    <col min="12798" max="12808" width="4.28515625" style="3" customWidth="1"/>
    <col min="12809" max="12809" width="6" style="3" customWidth="1"/>
    <col min="12810" max="12810" width="5.7109375" style="3" customWidth="1"/>
    <col min="12811" max="12811" width="14.28515625" style="3" customWidth="1"/>
    <col min="12812" max="12812" width="19.28515625" style="3" customWidth="1"/>
    <col min="12813" max="12813" width="15.5703125" style="3" customWidth="1"/>
    <col min="12814" max="12814" width="4.28515625" style="3" customWidth="1"/>
    <col min="12815" max="12815" width="15.85546875" style="3" customWidth="1"/>
    <col min="12816" max="12816" width="4.85546875" style="3" customWidth="1"/>
    <col min="12817" max="12817" width="28" style="3" customWidth="1"/>
    <col min="12818" max="12818" width="40.5703125" style="3" customWidth="1"/>
    <col min="12819" max="13051" width="8.7109375" style="3"/>
    <col min="13052" max="13052" width="18.28515625" style="3" customWidth="1"/>
    <col min="13053" max="13053" width="45.85546875" style="3" customWidth="1"/>
    <col min="13054" max="13064" width="4.28515625" style="3" customWidth="1"/>
    <col min="13065" max="13065" width="6" style="3" customWidth="1"/>
    <col min="13066" max="13066" width="5.7109375" style="3" customWidth="1"/>
    <col min="13067" max="13067" width="14.28515625" style="3" customWidth="1"/>
    <col min="13068" max="13068" width="19.28515625" style="3" customWidth="1"/>
    <col min="13069" max="13069" width="15.5703125" style="3" customWidth="1"/>
    <col min="13070" max="13070" width="4.28515625" style="3" customWidth="1"/>
    <col min="13071" max="13071" width="15.85546875" style="3" customWidth="1"/>
    <col min="13072" max="13072" width="4.85546875" style="3" customWidth="1"/>
    <col min="13073" max="13073" width="28" style="3" customWidth="1"/>
    <col min="13074" max="13074" width="40.5703125" style="3" customWidth="1"/>
    <col min="13075" max="13307" width="8.7109375" style="3"/>
    <col min="13308" max="13308" width="18.28515625" style="3" customWidth="1"/>
    <col min="13309" max="13309" width="45.85546875" style="3" customWidth="1"/>
    <col min="13310" max="13320" width="4.28515625" style="3" customWidth="1"/>
    <col min="13321" max="13321" width="6" style="3" customWidth="1"/>
    <col min="13322" max="13322" width="5.7109375" style="3" customWidth="1"/>
    <col min="13323" max="13323" width="14.28515625" style="3" customWidth="1"/>
    <col min="13324" max="13324" width="19.28515625" style="3" customWidth="1"/>
    <col min="13325" max="13325" width="15.5703125" style="3" customWidth="1"/>
    <col min="13326" max="13326" width="4.28515625" style="3" customWidth="1"/>
    <col min="13327" max="13327" width="15.85546875" style="3" customWidth="1"/>
    <col min="13328" max="13328" width="4.85546875" style="3" customWidth="1"/>
    <col min="13329" max="13329" width="28" style="3" customWidth="1"/>
    <col min="13330" max="13330" width="40.5703125" style="3" customWidth="1"/>
    <col min="13331" max="13563" width="8.7109375" style="3"/>
    <col min="13564" max="13564" width="18.28515625" style="3" customWidth="1"/>
    <col min="13565" max="13565" width="45.85546875" style="3" customWidth="1"/>
    <col min="13566" max="13576" width="4.28515625" style="3" customWidth="1"/>
    <col min="13577" max="13577" width="6" style="3" customWidth="1"/>
    <col min="13578" max="13578" width="5.7109375" style="3" customWidth="1"/>
    <col min="13579" max="13579" width="14.28515625" style="3" customWidth="1"/>
    <col min="13580" max="13580" width="19.28515625" style="3" customWidth="1"/>
    <col min="13581" max="13581" width="15.5703125" style="3" customWidth="1"/>
    <col min="13582" max="13582" width="4.28515625" style="3" customWidth="1"/>
    <col min="13583" max="13583" width="15.85546875" style="3" customWidth="1"/>
    <col min="13584" max="13584" width="4.85546875" style="3" customWidth="1"/>
    <col min="13585" max="13585" width="28" style="3" customWidth="1"/>
    <col min="13586" max="13586" width="40.5703125" style="3" customWidth="1"/>
    <col min="13587" max="13819" width="8.7109375" style="3"/>
    <col min="13820" max="13820" width="18.28515625" style="3" customWidth="1"/>
    <col min="13821" max="13821" width="45.85546875" style="3" customWidth="1"/>
    <col min="13822" max="13832" width="4.28515625" style="3" customWidth="1"/>
    <col min="13833" max="13833" width="6" style="3" customWidth="1"/>
    <col min="13834" max="13834" width="5.7109375" style="3" customWidth="1"/>
    <col min="13835" max="13835" width="14.28515625" style="3" customWidth="1"/>
    <col min="13836" max="13836" width="19.28515625" style="3" customWidth="1"/>
    <col min="13837" max="13837" width="15.5703125" style="3" customWidth="1"/>
    <col min="13838" max="13838" width="4.28515625" style="3" customWidth="1"/>
    <col min="13839" max="13839" width="15.85546875" style="3" customWidth="1"/>
    <col min="13840" max="13840" width="4.85546875" style="3" customWidth="1"/>
    <col min="13841" max="13841" width="28" style="3" customWidth="1"/>
    <col min="13842" max="13842" width="40.5703125" style="3" customWidth="1"/>
    <col min="13843" max="14075" width="8.7109375" style="3"/>
    <col min="14076" max="14076" width="18.28515625" style="3" customWidth="1"/>
    <col min="14077" max="14077" width="45.85546875" style="3" customWidth="1"/>
    <col min="14078" max="14088" width="4.28515625" style="3" customWidth="1"/>
    <col min="14089" max="14089" width="6" style="3" customWidth="1"/>
    <col min="14090" max="14090" width="5.7109375" style="3" customWidth="1"/>
    <col min="14091" max="14091" width="14.28515625" style="3" customWidth="1"/>
    <col min="14092" max="14092" width="19.28515625" style="3" customWidth="1"/>
    <col min="14093" max="14093" width="15.5703125" style="3" customWidth="1"/>
    <col min="14094" max="14094" width="4.28515625" style="3" customWidth="1"/>
    <col min="14095" max="14095" width="15.85546875" style="3" customWidth="1"/>
    <col min="14096" max="14096" width="4.85546875" style="3" customWidth="1"/>
    <col min="14097" max="14097" width="28" style="3" customWidth="1"/>
    <col min="14098" max="14098" width="40.5703125" style="3" customWidth="1"/>
    <col min="14099" max="14331" width="8.7109375" style="3"/>
    <col min="14332" max="14332" width="18.28515625" style="3" customWidth="1"/>
    <col min="14333" max="14333" width="45.85546875" style="3" customWidth="1"/>
    <col min="14334" max="14344" width="4.28515625" style="3" customWidth="1"/>
    <col min="14345" max="14345" width="6" style="3" customWidth="1"/>
    <col min="14346" max="14346" width="5.7109375" style="3" customWidth="1"/>
    <col min="14347" max="14347" width="14.28515625" style="3" customWidth="1"/>
    <col min="14348" max="14348" width="19.28515625" style="3" customWidth="1"/>
    <col min="14349" max="14349" width="15.5703125" style="3" customWidth="1"/>
    <col min="14350" max="14350" width="4.28515625" style="3" customWidth="1"/>
    <col min="14351" max="14351" width="15.85546875" style="3" customWidth="1"/>
    <col min="14352" max="14352" width="4.85546875" style="3" customWidth="1"/>
    <col min="14353" max="14353" width="28" style="3" customWidth="1"/>
    <col min="14354" max="14354" width="40.5703125" style="3" customWidth="1"/>
    <col min="14355" max="14587" width="8.7109375" style="3"/>
    <col min="14588" max="14588" width="18.28515625" style="3" customWidth="1"/>
    <col min="14589" max="14589" width="45.85546875" style="3" customWidth="1"/>
    <col min="14590" max="14600" width="4.28515625" style="3" customWidth="1"/>
    <col min="14601" max="14601" width="6" style="3" customWidth="1"/>
    <col min="14602" max="14602" width="5.7109375" style="3" customWidth="1"/>
    <col min="14603" max="14603" width="14.28515625" style="3" customWidth="1"/>
    <col min="14604" max="14604" width="19.28515625" style="3" customWidth="1"/>
    <col min="14605" max="14605" width="15.5703125" style="3" customWidth="1"/>
    <col min="14606" max="14606" width="4.28515625" style="3" customWidth="1"/>
    <col min="14607" max="14607" width="15.85546875" style="3" customWidth="1"/>
    <col min="14608" max="14608" width="4.85546875" style="3" customWidth="1"/>
    <col min="14609" max="14609" width="28" style="3" customWidth="1"/>
    <col min="14610" max="14610" width="40.5703125" style="3" customWidth="1"/>
    <col min="14611" max="14843" width="8.7109375" style="3"/>
    <col min="14844" max="14844" width="18.28515625" style="3" customWidth="1"/>
    <col min="14845" max="14845" width="45.85546875" style="3" customWidth="1"/>
    <col min="14846" max="14856" width="4.28515625" style="3" customWidth="1"/>
    <col min="14857" max="14857" width="6" style="3" customWidth="1"/>
    <col min="14858" max="14858" width="5.7109375" style="3" customWidth="1"/>
    <col min="14859" max="14859" width="14.28515625" style="3" customWidth="1"/>
    <col min="14860" max="14860" width="19.28515625" style="3" customWidth="1"/>
    <col min="14861" max="14861" width="15.5703125" style="3" customWidth="1"/>
    <col min="14862" max="14862" width="4.28515625" style="3" customWidth="1"/>
    <col min="14863" max="14863" width="15.85546875" style="3" customWidth="1"/>
    <col min="14864" max="14864" width="4.85546875" style="3" customWidth="1"/>
    <col min="14865" max="14865" width="28" style="3" customWidth="1"/>
    <col min="14866" max="14866" width="40.5703125" style="3" customWidth="1"/>
    <col min="14867" max="15099" width="8.7109375" style="3"/>
    <col min="15100" max="15100" width="18.28515625" style="3" customWidth="1"/>
    <col min="15101" max="15101" width="45.85546875" style="3" customWidth="1"/>
    <col min="15102" max="15112" width="4.28515625" style="3" customWidth="1"/>
    <col min="15113" max="15113" width="6" style="3" customWidth="1"/>
    <col min="15114" max="15114" width="5.7109375" style="3" customWidth="1"/>
    <col min="15115" max="15115" width="14.28515625" style="3" customWidth="1"/>
    <col min="15116" max="15116" width="19.28515625" style="3" customWidth="1"/>
    <col min="15117" max="15117" width="15.5703125" style="3" customWidth="1"/>
    <col min="15118" max="15118" width="4.28515625" style="3" customWidth="1"/>
    <col min="15119" max="15119" width="15.85546875" style="3" customWidth="1"/>
    <col min="15120" max="15120" width="4.85546875" style="3" customWidth="1"/>
    <col min="15121" max="15121" width="28" style="3" customWidth="1"/>
    <col min="15122" max="15122" width="40.5703125" style="3" customWidth="1"/>
    <col min="15123" max="15355" width="8.7109375" style="3"/>
    <col min="15356" max="15356" width="18.28515625" style="3" customWidth="1"/>
    <col min="15357" max="15357" width="45.85546875" style="3" customWidth="1"/>
    <col min="15358" max="15368" width="4.28515625" style="3" customWidth="1"/>
    <col min="15369" max="15369" width="6" style="3" customWidth="1"/>
    <col min="15370" max="15370" width="5.7109375" style="3" customWidth="1"/>
    <col min="15371" max="15371" width="14.28515625" style="3" customWidth="1"/>
    <col min="15372" max="15372" width="19.28515625" style="3" customWidth="1"/>
    <col min="15373" max="15373" width="15.5703125" style="3" customWidth="1"/>
    <col min="15374" max="15374" width="4.28515625" style="3" customWidth="1"/>
    <col min="15375" max="15375" width="15.85546875" style="3" customWidth="1"/>
    <col min="15376" max="15376" width="4.85546875" style="3" customWidth="1"/>
    <col min="15377" max="15377" width="28" style="3" customWidth="1"/>
    <col min="15378" max="15378" width="40.5703125" style="3" customWidth="1"/>
    <col min="15379" max="15611" width="8.7109375" style="3"/>
    <col min="15612" max="15612" width="18.28515625" style="3" customWidth="1"/>
    <col min="15613" max="15613" width="45.85546875" style="3" customWidth="1"/>
    <col min="15614" max="15624" width="4.28515625" style="3" customWidth="1"/>
    <col min="15625" max="15625" width="6" style="3" customWidth="1"/>
    <col min="15626" max="15626" width="5.7109375" style="3" customWidth="1"/>
    <col min="15627" max="15627" width="14.28515625" style="3" customWidth="1"/>
    <col min="15628" max="15628" width="19.28515625" style="3" customWidth="1"/>
    <col min="15629" max="15629" width="15.5703125" style="3" customWidth="1"/>
    <col min="15630" max="15630" width="4.28515625" style="3" customWidth="1"/>
    <col min="15631" max="15631" width="15.85546875" style="3" customWidth="1"/>
    <col min="15632" max="15632" width="4.85546875" style="3" customWidth="1"/>
    <col min="15633" max="15633" width="28" style="3" customWidth="1"/>
    <col min="15634" max="15634" width="40.5703125" style="3" customWidth="1"/>
    <col min="15635" max="15867" width="8.7109375" style="3"/>
    <col min="15868" max="15868" width="18.28515625" style="3" customWidth="1"/>
    <col min="15869" max="15869" width="45.85546875" style="3" customWidth="1"/>
    <col min="15870" max="15880" width="4.28515625" style="3" customWidth="1"/>
    <col min="15881" max="15881" width="6" style="3" customWidth="1"/>
    <col min="15882" max="15882" width="5.7109375" style="3" customWidth="1"/>
    <col min="15883" max="15883" width="14.28515625" style="3" customWidth="1"/>
    <col min="15884" max="15884" width="19.28515625" style="3" customWidth="1"/>
    <col min="15885" max="15885" width="15.5703125" style="3" customWidth="1"/>
    <col min="15886" max="15886" width="4.28515625" style="3" customWidth="1"/>
    <col min="15887" max="15887" width="15.85546875" style="3" customWidth="1"/>
    <col min="15888" max="15888" width="4.85546875" style="3" customWidth="1"/>
    <col min="15889" max="15889" width="28" style="3" customWidth="1"/>
    <col min="15890" max="15890" width="40.5703125" style="3" customWidth="1"/>
    <col min="15891" max="16123" width="8.7109375" style="3"/>
    <col min="16124" max="16124" width="18.28515625" style="3" customWidth="1"/>
    <col min="16125" max="16125" width="45.85546875" style="3" customWidth="1"/>
    <col min="16126" max="16136" width="4.28515625" style="3" customWidth="1"/>
    <col min="16137" max="16137" width="6" style="3" customWidth="1"/>
    <col min="16138" max="16138" width="5.7109375" style="3" customWidth="1"/>
    <col min="16139" max="16139" width="14.28515625" style="3" customWidth="1"/>
    <col min="16140" max="16140" width="19.28515625" style="3" customWidth="1"/>
    <col min="16141" max="16141" width="15.5703125" style="3" customWidth="1"/>
    <col min="16142" max="16142" width="4.28515625" style="3" customWidth="1"/>
    <col min="16143" max="16143" width="15.85546875" style="3" customWidth="1"/>
    <col min="16144" max="16144" width="4.85546875" style="3" customWidth="1"/>
    <col min="16145" max="16145" width="28" style="3" customWidth="1"/>
    <col min="16146" max="16146" width="40.5703125" style="3" customWidth="1"/>
    <col min="16147" max="16384" width="8.7109375" style="3"/>
  </cols>
  <sheetData>
    <row r="1" spans="1:19" ht="25.5" customHeight="1" x14ac:dyDescent="0.25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"/>
      <c r="P1" s="1"/>
      <c r="Q1" s="1"/>
      <c r="R1" s="2"/>
    </row>
    <row r="2" spans="1:19" ht="21" customHeight="1" thickBot="1" x14ac:dyDescent="0.3">
      <c r="A2" s="176" t="s">
        <v>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"/>
      <c r="P2" s="1"/>
      <c r="Q2" s="1"/>
      <c r="R2" s="4"/>
    </row>
    <row r="3" spans="1:19" s="12" customFormat="1" ht="35.25" customHeight="1" thickTop="1" thickBot="1" x14ac:dyDescent="0.3">
      <c r="A3" s="6" t="s">
        <v>2</v>
      </c>
      <c r="B3" s="7" t="s">
        <v>3</v>
      </c>
      <c r="C3" s="177" t="s">
        <v>4</v>
      </c>
      <c r="D3" s="177"/>
      <c r="E3" s="177"/>
      <c r="F3" s="177"/>
      <c r="G3" s="177"/>
      <c r="H3" s="177"/>
      <c r="I3" s="177" t="s">
        <v>5</v>
      </c>
      <c r="J3" s="177"/>
      <c r="K3" s="177"/>
      <c r="L3" s="177"/>
      <c r="M3" s="9" t="s">
        <v>6</v>
      </c>
      <c r="N3" s="10" t="s">
        <v>7</v>
      </c>
      <c r="O3" s="178" t="s">
        <v>8</v>
      </c>
      <c r="P3" s="179"/>
      <c r="Q3" s="180"/>
      <c r="R3" s="11" t="s">
        <v>9</v>
      </c>
      <c r="S3" s="8" t="s">
        <v>232</v>
      </c>
    </row>
    <row r="4" spans="1:19" ht="12.75" customHeight="1" thickTop="1" thickBot="1" x14ac:dyDescent="0.3">
      <c r="A4" s="123"/>
      <c r="B4" s="123"/>
      <c r="C4" s="131">
        <v>1</v>
      </c>
      <c r="D4" s="132">
        <v>2</v>
      </c>
      <c r="E4" s="132">
        <v>3</v>
      </c>
      <c r="F4" s="132">
        <v>4</v>
      </c>
      <c r="G4" s="132">
        <v>5</v>
      </c>
      <c r="H4" s="133">
        <v>6</v>
      </c>
      <c r="I4" s="131" t="s">
        <v>10</v>
      </c>
      <c r="J4" s="132" t="s">
        <v>11</v>
      </c>
      <c r="K4" s="132" t="s">
        <v>12</v>
      </c>
      <c r="L4" s="132" t="s">
        <v>13</v>
      </c>
      <c r="M4" s="124"/>
      <c r="N4" s="125"/>
      <c r="O4" s="126"/>
      <c r="P4" s="127"/>
      <c r="Q4" s="126"/>
      <c r="R4" s="128"/>
      <c r="S4" s="134"/>
    </row>
    <row r="5" spans="1:19" ht="12.75" customHeight="1" x14ac:dyDescent="0.25">
      <c r="A5" s="117" t="s">
        <v>14</v>
      </c>
      <c r="B5" s="117"/>
      <c r="C5" s="118"/>
      <c r="D5" s="119"/>
      <c r="E5" s="119"/>
      <c r="F5" s="119"/>
      <c r="G5" s="119"/>
      <c r="H5" s="120"/>
      <c r="I5" s="118"/>
      <c r="J5" s="119"/>
      <c r="K5" s="119"/>
      <c r="L5" s="120"/>
      <c r="M5" s="121"/>
      <c r="N5" s="121"/>
      <c r="O5" s="117"/>
      <c r="P5" s="122"/>
      <c r="Q5" s="117"/>
      <c r="R5" s="117"/>
      <c r="S5" s="117"/>
    </row>
    <row r="6" spans="1:19" ht="15" customHeight="1" x14ac:dyDescent="0.25">
      <c r="A6" s="82" t="s">
        <v>15</v>
      </c>
      <c r="B6" s="129" t="s">
        <v>16</v>
      </c>
      <c r="C6" s="19" t="s">
        <v>17</v>
      </c>
      <c r="D6" s="20"/>
      <c r="E6" s="20"/>
      <c r="F6" s="20"/>
      <c r="G6" s="20"/>
      <c r="H6" s="21"/>
      <c r="I6" s="19">
        <v>2</v>
      </c>
      <c r="J6" s="20">
        <v>2</v>
      </c>
      <c r="K6" s="20"/>
      <c r="L6" s="22"/>
      <c r="M6" s="23">
        <v>6</v>
      </c>
      <c r="N6" s="23" t="s">
        <v>18</v>
      </c>
      <c r="O6" s="24"/>
      <c r="P6" s="25"/>
      <c r="Q6" s="26"/>
      <c r="R6" s="26" t="s">
        <v>19</v>
      </c>
      <c r="S6" s="27" t="s">
        <v>20</v>
      </c>
    </row>
    <row r="7" spans="1:19" ht="15" customHeight="1" x14ac:dyDescent="0.25">
      <c r="A7" s="82" t="s">
        <v>21</v>
      </c>
      <c r="B7" s="130" t="s">
        <v>22</v>
      </c>
      <c r="C7" s="19" t="s">
        <v>17</v>
      </c>
      <c r="D7" s="20"/>
      <c r="E7" s="20"/>
      <c r="F7" s="20"/>
      <c r="G7" s="20"/>
      <c r="H7" s="21"/>
      <c r="I7" s="19">
        <v>2</v>
      </c>
      <c r="J7" s="20">
        <v>2</v>
      </c>
      <c r="K7" s="20"/>
      <c r="L7" s="22"/>
      <c r="M7" s="23">
        <v>6</v>
      </c>
      <c r="N7" s="23" t="s">
        <v>18</v>
      </c>
      <c r="O7" s="24"/>
      <c r="P7" s="25"/>
      <c r="Q7" s="24"/>
      <c r="R7" s="26" t="s">
        <v>23</v>
      </c>
      <c r="S7" s="27" t="s">
        <v>24</v>
      </c>
    </row>
    <row r="8" spans="1:19" ht="13.9" customHeight="1" x14ac:dyDescent="0.25">
      <c r="A8" s="82" t="s">
        <v>25</v>
      </c>
      <c r="B8" s="28" t="s">
        <v>26</v>
      </c>
      <c r="C8" s="19"/>
      <c r="D8" s="20" t="s">
        <v>17</v>
      </c>
      <c r="E8" s="20"/>
      <c r="F8" s="20"/>
      <c r="G8" s="20"/>
      <c r="H8" s="21"/>
      <c r="I8" s="19">
        <v>2</v>
      </c>
      <c r="J8" s="20">
        <v>2</v>
      </c>
      <c r="K8" s="20"/>
      <c r="L8" s="22"/>
      <c r="M8" s="23">
        <v>6</v>
      </c>
      <c r="N8" s="23" t="s">
        <v>27</v>
      </c>
      <c r="O8" s="26"/>
      <c r="P8" s="29"/>
      <c r="Q8" s="30"/>
      <c r="R8" s="26" t="s">
        <v>28</v>
      </c>
      <c r="S8" s="27" t="s">
        <v>29</v>
      </c>
    </row>
    <row r="9" spans="1:19" ht="12.75" customHeight="1" x14ac:dyDescent="0.25">
      <c r="A9" s="162" t="s">
        <v>30</v>
      </c>
      <c r="B9" s="162"/>
      <c r="C9" s="32">
        <f t="shared" ref="C9:H9" si="0">SUMIF(C5:C8,"=x",$I5:$I8)+SUMIF(C5:C8,"=x",$J5:$J8)+SUMIF(C5:C8,"=x",$K5:$K8)</f>
        <v>8</v>
      </c>
      <c r="D9" s="33">
        <f t="shared" si="0"/>
        <v>4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34">
        <f t="shared" si="0"/>
        <v>0</v>
      </c>
      <c r="I9" s="163">
        <f>SUM(C9:H9)</f>
        <v>12</v>
      </c>
      <c r="J9" s="164"/>
      <c r="K9" s="164"/>
      <c r="L9" s="164"/>
      <c r="M9" s="165"/>
      <c r="N9" s="35"/>
      <c r="O9" s="36"/>
      <c r="P9" s="37"/>
      <c r="Q9" s="36"/>
      <c r="R9" s="36"/>
      <c r="S9" s="38"/>
    </row>
    <row r="10" spans="1:19" ht="12.75" customHeight="1" x14ac:dyDescent="0.25">
      <c r="A10" s="150" t="s">
        <v>31</v>
      </c>
      <c r="B10" s="150"/>
      <c r="C10" s="39">
        <f t="shared" ref="C10:H10" si="1">SUMIF(C5:C8,"=x",$M5:$M8)</f>
        <v>12</v>
      </c>
      <c r="D10" s="40">
        <f t="shared" si="1"/>
        <v>6</v>
      </c>
      <c r="E10" s="40">
        <f t="shared" si="1"/>
        <v>0</v>
      </c>
      <c r="F10" s="40">
        <f t="shared" si="1"/>
        <v>0</v>
      </c>
      <c r="G10" s="40">
        <f t="shared" si="1"/>
        <v>0</v>
      </c>
      <c r="H10" s="41">
        <f t="shared" si="1"/>
        <v>0</v>
      </c>
      <c r="I10" s="151">
        <f>SUM(C10:H10)</f>
        <v>18</v>
      </c>
      <c r="J10" s="152"/>
      <c r="K10" s="152"/>
      <c r="L10" s="152"/>
      <c r="M10" s="153"/>
      <c r="N10" s="42"/>
      <c r="O10" s="36"/>
      <c r="P10" s="37"/>
      <c r="Q10" s="36"/>
      <c r="R10" s="36"/>
      <c r="S10" s="38"/>
    </row>
    <row r="11" spans="1:19" ht="12.75" customHeight="1" x14ac:dyDescent="0.25">
      <c r="A11" s="158" t="s">
        <v>32</v>
      </c>
      <c r="B11" s="158"/>
      <c r="C11" s="43">
        <f t="array" ref="C11">SUMPRODUCT(--(C6:C8="x"),--($N6:$N8="K(5)"))</f>
        <v>0</v>
      </c>
      <c r="D11" s="44">
        <f t="array" ref="D11">SUMPRODUCT(--(D6:D8="x"),--($N6:$N8="K(5)"))</f>
        <v>1</v>
      </c>
      <c r="E11" s="44">
        <f t="array" ref="E11">SUMPRODUCT(--(E6:E8="x"),--($N6:$N8="K(5)"))</f>
        <v>0</v>
      </c>
      <c r="F11" s="44">
        <f t="array" ref="F11">SUMPRODUCT(--(F6:F8="x"),--($N6:$N8="K(5)"))</f>
        <v>0</v>
      </c>
      <c r="G11" s="44">
        <f t="array" ref="G11">SUMPRODUCT(--(G6:G8="x"),--($N6:$N8="K(5)"))</f>
        <v>0</v>
      </c>
      <c r="H11" s="44">
        <f t="array" ref="H11">SUMPRODUCT(--(H6:H8="x"),--($N6:$N8="K(5)"))</f>
        <v>0</v>
      </c>
      <c r="I11" s="166">
        <f>SUM(C11:H11)</f>
        <v>1</v>
      </c>
      <c r="J11" s="167"/>
      <c r="K11" s="167"/>
      <c r="L11" s="167"/>
      <c r="M11" s="168"/>
      <c r="N11" s="45"/>
      <c r="O11" s="36"/>
      <c r="P11" s="37"/>
      <c r="Q11" s="46"/>
      <c r="R11" s="36"/>
      <c r="S11" s="38"/>
    </row>
    <row r="12" spans="1:19" s="48" customFormat="1" ht="12.75" customHeight="1" x14ac:dyDescent="0.25">
      <c r="A12" s="13" t="s">
        <v>33</v>
      </c>
      <c r="B12" s="13"/>
      <c r="C12" s="14"/>
      <c r="D12" s="15"/>
      <c r="E12" s="15"/>
      <c r="F12" s="15"/>
      <c r="G12" s="15"/>
      <c r="H12" s="16"/>
      <c r="I12" s="14"/>
      <c r="J12" s="15"/>
      <c r="K12" s="15"/>
      <c r="L12" s="16"/>
      <c r="M12" s="17"/>
      <c r="N12" s="17"/>
      <c r="O12" s="13"/>
      <c r="P12" s="18"/>
      <c r="Q12" s="13"/>
      <c r="R12" s="13"/>
      <c r="S12" s="47"/>
    </row>
    <row r="13" spans="1:19" s="48" customFormat="1" ht="12.75" customHeight="1" x14ac:dyDescent="0.25">
      <c r="A13" s="135" t="s">
        <v>34</v>
      </c>
      <c r="B13" s="28" t="s">
        <v>35</v>
      </c>
      <c r="C13" s="19" t="s">
        <v>17</v>
      </c>
      <c r="D13" s="20"/>
      <c r="E13" s="20"/>
      <c r="F13" s="20"/>
      <c r="G13" s="20"/>
      <c r="H13" s="21"/>
      <c r="I13" s="19">
        <v>3</v>
      </c>
      <c r="J13" s="20">
        <v>2</v>
      </c>
      <c r="K13" s="20"/>
      <c r="L13" s="22"/>
      <c r="M13" s="23">
        <v>7</v>
      </c>
      <c r="N13" s="23" t="s">
        <v>27</v>
      </c>
      <c r="O13" s="49"/>
      <c r="P13" s="50"/>
      <c r="Q13" s="49"/>
      <c r="R13" s="51" t="s">
        <v>36</v>
      </c>
      <c r="S13" s="52" t="s">
        <v>37</v>
      </c>
    </row>
    <row r="14" spans="1:19" s="48" customFormat="1" ht="12.75" customHeight="1" x14ac:dyDescent="0.25">
      <c r="A14" s="82" t="s">
        <v>38</v>
      </c>
      <c r="B14" s="28" t="s">
        <v>39</v>
      </c>
      <c r="C14" s="19" t="s">
        <v>17</v>
      </c>
      <c r="D14" s="20"/>
      <c r="E14" s="20"/>
      <c r="F14" s="20"/>
      <c r="G14" s="20"/>
      <c r="H14" s="21"/>
      <c r="I14" s="19"/>
      <c r="J14" s="20"/>
      <c r="K14" s="20">
        <v>3</v>
      </c>
      <c r="L14" s="22"/>
      <c r="M14" s="23">
        <v>5</v>
      </c>
      <c r="N14" s="23" t="s">
        <v>18</v>
      </c>
      <c r="O14" s="24"/>
      <c r="P14" s="25"/>
      <c r="Q14" s="24"/>
      <c r="R14" s="53" t="s">
        <v>40</v>
      </c>
      <c r="S14" s="52" t="s">
        <v>41</v>
      </c>
    </row>
    <row r="15" spans="1:19" s="48" customFormat="1" ht="12.75" customHeight="1" x14ac:dyDescent="0.25">
      <c r="A15" s="82" t="s">
        <v>42</v>
      </c>
      <c r="B15" s="28" t="s">
        <v>43</v>
      </c>
      <c r="C15" s="19" t="s">
        <v>17</v>
      </c>
      <c r="D15" s="20"/>
      <c r="E15" s="20"/>
      <c r="F15" s="20"/>
      <c r="G15" s="20"/>
      <c r="H15" s="21"/>
      <c r="I15" s="19">
        <v>2</v>
      </c>
      <c r="J15" s="20">
        <v>1</v>
      </c>
      <c r="K15" s="20"/>
      <c r="L15" s="22"/>
      <c r="M15" s="23">
        <v>4</v>
      </c>
      <c r="N15" s="23" t="s">
        <v>27</v>
      </c>
      <c r="O15" s="24"/>
      <c r="P15" s="25"/>
      <c r="Q15" s="24"/>
      <c r="R15" s="26" t="s">
        <v>44</v>
      </c>
      <c r="S15" s="52" t="s">
        <v>45</v>
      </c>
    </row>
    <row r="16" spans="1:19" s="48" customFormat="1" ht="12.75" customHeight="1" x14ac:dyDescent="0.25">
      <c r="A16" s="82" t="s">
        <v>46</v>
      </c>
      <c r="B16" s="28" t="s">
        <v>47</v>
      </c>
      <c r="C16" s="19" t="s">
        <v>17</v>
      </c>
      <c r="D16" s="20"/>
      <c r="E16" s="20"/>
      <c r="F16" s="20"/>
      <c r="G16" s="20"/>
      <c r="H16" s="21"/>
      <c r="I16" s="19">
        <v>1</v>
      </c>
      <c r="J16" s="20"/>
      <c r="K16" s="20"/>
      <c r="L16" s="22"/>
      <c r="M16" s="23">
        <v>2</v>
      </c>
      <c r="N16" s="23" t="s">
        <v>27</v>
      </c>
      <c r="O16" s="30"/>
      <c r="P16" s="31"/>
      <c r="Q16" s="30"/>
      <c r="R16" s="26" t="s">
        <v>48</v>
      </c>
      <c r="S16" s="52" t="s">
        <v>49</v>
      </c>
    </row>
    <row r="17" spans="1:19" s="48" customFormat="1" ht="12.75" customHeight="1" x14ac:dyDescent="0.25">
      <c r="A17" s="82" t="s">
        <v>50</v>
      </c>
      <c r="B17" s="28" t="s">
        <v>51</v>
      </c>
      <c r="C17" s="19"/>
      <c r="D17" s="20" t="s">
        <v>17</v>
      </c>
      <c r="E17" s="20"/>
      <c r="F17" s="20"/>
      <c r="G17" s="20"/>
      <c r="H17" s="21"/>
      <c r="I17" s="19">
        <v>2</v>
      </c>
      <c r="J17" s="20"/>
      <c r="K17" s="20"/>
      <c r="L17" s="22"/>
      <c r="M17" s="23">
        <v>4</v>
      </c>
      <c r="N17" s="23" t="s">
        <v>27</v>
      </c>
      <c r="O17" s="24" t="s">
        <v>52</v>
      </c>
      <c r="P17" s="25" t="str">
        <f>A15</f>
        <v>inorgk20va</v>
      </c>
      <c r="Q17" s="24" t="str">
        <f>B15</f>
        <v>Szervetlen kémia I.</v>
      </c>
      <c r="R17" s="26" t="s">
        <v>44</v>
      </c>
      <c r="S17" s="52" t="s">
        <v>53</v>
      </c>
    </row>
    <row r="18" spans="1:19" s="48" customFormat="1" ht="12.75" customHeight="1" x14ac:dyDescent="0.25">
      <c r="A18" s="82" t="s">
        <v>54</v>
      </c>
      <c r="B18" s="28" t="s">
        <v>55</v>
      </c>
      <c r="C18" s="19"/>
      <c r="D18" s="20" t="s">
        <v>17</v>
      </c>
      <c r="E18" s="20"/>
      <c r="F18" s="20"/>
      <c r="G18" s="20"/>
      <c r="H18" s="21"/>
      <c r="I18" s="19"/>
      <c r="J18" s="20"/>
      <c r="K18" s="20">
        <v>5</v>
      </c>
      <c r="L18" s="22"/>
      <c r="M18" s="23">
        <v>8</v>
      </c>
      <c r="N18" s="23" t="s">
        <v>18</v>
      </c>
      <c r="O18" s="26"/>
      <c r="P18" s="29"/>
      <c r="Q18" s="26"/>
      <c r="R18" s="26" t="s">
        <v>44</v>
      </c>
      <c r="S18" s="52" t="s">
        <v>56</v>
      </c>
    </row>
    <row r="19" spans="1:19" s="48" customFormat="1" ht="12.75" customHeight="1" x14ac:dyDescent="0.25">
      <c r="A19" s="82" t="s">
        <v>57</v>
      </c>
      <c r="B19" s="28" t="s">
        <v>58</v>
      </c>
      <c r="C19" s="19"/>
      <c r="D19" s="20" t="s">
        <v>17</v>
      </c>
      <c r="E19" s="20"/>
      <c r="F19" s="20"/>
      <c r="G19" s="20"/>
      <c r="H19" s="21"/>
      <c r="I19" s="19">
        <v>3</v>
      </c>
      <c r="J19" s="20">
        <v>1</v>
      </c>
      <c r="K19" s="20"/>
      <c r="L19" s="22"/>
      <c r="M19" s="23">
        <v>6</v>
      </c>
      <c r="N19" s="23" t="s">
        <v>27</v>
      </c>
      <c r="O19" s="24"/>
      <c r="P19" s="25"/>
      <c r="Q19" s="24"/>
      <c r="R19" s="26" t="s">
        <v>59</v>
      </c>
      <c r="S19" s="52" t="s">
        <v>60</v>
      </c>
    </row>
    <row r="20" spans="1:19" s="48" customFormat="1" ht="12.75" customHeight="1" x14ac:dyDescent="0.25">
      <c r="A20" s="82" t="s">
        <v>61</v>
      </c>
      <c r="B20" s="28" t="s">
        <v>62</v>
      </c>
      <c r="C20" s="19"/>
      <c r="D20" s="20" t="s">
        <v>17</v>
      </c>
      <c r="E20" s="20"/>
      <c r="F20" s="20"/>
      <c r="G20" s="20"/>
      <c r="H20" s="21"/>
      <c r="I20" s="19">
        <v>3</v>
      </c>
      <c r="J20" s="20">
        <v>1</v>
      </c>
      <c r="K20" s="20"/>
      <c r="L20" s="22"/>
      <c r="M20" s="23">
        <v>6</v>
      </c>
      <c r="N20" s="23" t="s">
        <v>27</v>
      </c>
      <c r="O20" s="24"/>
      <c r="P20" s="25"/>
      <c r="Q20" s="24"/>
      <c r="R20" s="26" t="s">
        <v>48</v>
      </c>
      <c r="S20" s="52" t="s">
        <v>63</v>
      </c>
    </row>
    <row r="21" spans="1:19" s="48" customFormat="1" ht="12.75" customHeight="1" x14ac:dyDescent="0.25">
      <c r="A21" s="82" t="s">
        <v>64</v>
      </c>
      <c r="B21" s="28" t="s">
        <v>65</v>
      </c>
      <c r="C21" s="19"/>
      <c r="D21" s="20"/>
      <c r="E21" s="20" t="s">
        <v>17</v>
      </c>
      <c r="F21" s="20"/>
      <c r="G21" s="20"/>
      <c r="H21" s="21"/>
      <c r="I21" s="19"/>
      <c r="J21" s="20"/>
      <c r="K21" s="20">
        <v>8</v>
      </c>
      <c r="L21" s="22"/>
      <c r="M21" s="23">
        <v>8</v>
      </c>
      <c r="N21" s="23" t="s">
        <v>18</v>
      </c>
      <c r="O21" s="54"/>
      <c r="P21" s="55"/>
      <c r="Q21" s="54"/>
      <c r="R21" s="26" t="s">
        <v>66</v>
      </c>
      <c r="S21" s="52" t="s">
        <v>67</v>
      </c>
    </row>
    <row r="22" spans="1:19" s="48" customFormat="1" ht="12.75" customHeight="1" x14ac:dyDescent="0.25">
      <c r="A22" s="82" t="s">
        <v>68</v>
      </c>
      <c r="B22" s="28" t="s">
        <v>69</v>
      </c>
      <c r="C22" s="19"/>
      <c r="D22" s="20"/>
      <c r="E22" s="20" t="s">
        <v>17</v>
      </c>
      <c r="F22" s="20"/>
      <c r="G22" s="20"/>
      <c r="H22" s="21"/>
      <c r="I22" s="19">
        <v>3</v>
      </c>
      <c r="J22" s="20">
        <v>1</v>
      </c>
      <c r="K22" s="20"/>
      <c r="L22" s="22"/>
      <c r="M22" s="23">
        <v>4</v>
      </c>
      <c r="N22" s="23" t="s">
        <v>27</v>
      </c>
      <c r="O22" s="24" t="s">
        <v>52</v>
      </c>
      <c r="P22" s="25" t="str">
        <f>A20</f>
        <v>szerves1k20va</v>
      </c>
      <c r="Q22" s="24" t="str">
        <f>B20</f>
        <v>Szerves kémia I.</v>
      </c>
      <c r="R22" s="26" t="s">
        <v>70</v>
      </c>
      <c r="S22" s="52" t="s">
        <v>71</v>
      </c>
    </row>
    <row r="23" spans="1:19" s="48" customFormat="1" ht="12.75" customHeight="1" x14ac:dyDescent="0.25">
      <c r="A23" s="135" t="s">
        <v>72</v>
      </c>
      <c r="B23" s="56" t="s">
        <v>73</v>
      </c>
      <c r="C23" s="19"/>
      <c r="D23" s="20"/>
      <c r="E23" s="20" t="s">
        <v>17</v>
      </c>
      <c r="F23" s="20"/>
      <c r="G23" s="20"/>
      <c r="H23" s="21"/>
      <c r="I23" s="19">
        <v>2</v>
      </c>
      <c r="J23" s="20">
        <v>1</v>
      </c>
      <c r="K23" s="20"/>
      <c r="L23" s="22"/>
      <c r="M23" s="23">
        <v>5</v>
      </c>
      <c r="N23" s="23" t="s">
        <v>27</v>
      </c>
      <c r="O23" s="49"/>
      <c r="P23" s="50"/>
      <c r="Q23" s="24"/>
      <c r="R23" s="57" t="s">
        <v>74</v>
      </c>
      <c r="S23" s="52" t="s">
        <v>75</v>
      </c>
    </row>
    <row r="24" spans="1:19" s="48" customFormat="1" ht="12.75" customHeight="1" x14ac:dyDescent="0.25">
      <c r="A24" s="82" t="s">
        <v>76</v>
      </c>
      <c r="B24" s="28" t="s">
        <v>77</v>
      </c>
      <c r="C24" s="19"/>
      <c r="D24" s="20"/>
      <c r="E24" s="20" t="s">
        <v>17</v>
      </c>
      <c r="F24" s="20"/>
      <c r="G24" s="20"/>
      <c r="H24" s="21"/>
      <c r="I24" s="19"/>
      <c r="J24" s="20"/>
      <c r="K24" s="20">
        <v>5</v>
      </c>
      <c r="L24" s="22"/>
      <c r="M24" s="23">
        <v>7</v>
      </c>
      <c r="N24" s="23" t="s">
        <v>18</v>
      </c>
      <c r="O24" s="49"/>
      <c r="P24" s="50"/>
      <c r="Q24" s="24"/>
      <c r="R24" s="57" t="s">
        <v>78</v>
      </c>
      <c r="S24" s="52" t="s">
        <v>79</v>
      </c>
    </row>
    <row r="25" spans="1:19" s="48" customFormat="1" ht="12.75" customHeight="1" x14ac:dyDescent="0.25">
      <c r="A25" s="82" t="s">
        <v>80</v>
      </c>
      <c r="B25" s="28" t="s">
        <v>81</v>
      </c>
      <c r="C25" s="19"/>
      <c r="D25" s="20"/>
      <c r="E25" s="20" t="s">
        <v>17</v>
      </c>
      <c r="F25" s="20"/>
      <c r="G25" s="20"/>
      <c r="H25" s="21"/>
      <c r="I25" s="19">
        <v>3</v>
      </c>
      <c r="J25" s="20">
        <v>1</v>
      </c>
      <c r="K25" s="20"/>
      <c r="L25" s="22"/>
      <c r="M25" s="23">
        <v>6</v>
      </c>
      <c r="N25" s="23" t="s">
        <v>27</v>
      </c>
      <c r="O25" s="49"/>
      <c r="P25" s="50"/>
      <c r="Q25" s="24"/>
      <c r="R25" s="57" t="s">
        <v>117</v>
      </c>
      <c r="S25" s="52" t="s">
        <v>83</v>
      </c>
    </row>
    <row r="26" spans="1:19" s="48" customFormat="1" ht="12.75" customHeight="1" x14ac:dyDescent="0.25">
      <c r="A26" s="82" t="s">
        <v>84</v>
      </c>
      <c r="B26" s="28" t="s">
        <v>85</v>
      </c>
      <c r="C26" s="19"/>
      <c r="D26" s="20"/>
      <c r="E26" s="20"/>
      <c r="F26" s="20" t="s">
        <v>17</v>
      </c>
      <c r="G26" s="20"/>
      <c r="H26" s="21"/>
      <c r="I26" s="19">
        <v>2</v>
      </c>
      <c r="J26" s="20">
        <v>1</v>
      </c>
      <c r="K26" s="20"/>
      <c r="L26" s="22"/>
      <c r="M26" s="23">
        <v>6</v>
      </c>
      <c r="N26" s="23" t="s">
        <v>27</v>
      </c>
      <c r="O26" s="57"/>
      <c r="P26" s="58"/>
      <c r="Q26" s="24"/>
      <c r="R26" s="57" t="s">
        <v>86</v>
      </c>
      <c r="S26" s="52" t="s">
        <v>87</v>
      </c>
    </row>
    <row r="27" spans="1:19" s="48" customFormat="1" ht="12.75" customHeight="1" x14ac:dyDescent="0.25">
      <c r="A27" s="82" t="s">
        <v>88</v>
      </c>
      <c r="B27" s="28" t="s">
        <v>89</v>
      </c>
      <c r="C27" s="19"/>
      <c r="D27" s="20"/>
      <c r="E27" s="20"/>
      <c r="F27" s="20" t="s">
        <v>17</v>
      </c>
      <c r="G27" s="20"/>
      <c r="H27" s="21"/>
      <c r="I27" s="19"/>
      <c r="J27" s="20"/>
      <c r="K27" s="20">
        <v>3</v>
      </c>
      <c r="L27" s="22"/>
      <c r="M27" s="23">
        <v>6</v>
      </c>
      <c r="N27" s="23" t="s">
        <v>18</v>
      </c>
      <c r="O27" s="49"/>
      <c r="P27" s="50"/>
      <c r="Q27" s="24"/>
      <c r="R27" s="57" t="s">
        <v>90</v>
      </c>
      <c r="S27" s="52" t="s">
        <v>91</v>
      </c>
    </row>
    <row r="28" spans="1:19" s="48" customFormat="1" ht="12.75" customHeight="1" x14ac:dyDescent="0.25">
      <c r="A28" s="82" t="s">
        <v>92</v>
      </c>
      <c r="B28" s="28" t="s">
        <v>93</v>
      </c>
      <c r="C28" s="19"/>
      <c r="D28" s="20"/>
      <c r="E28" s="20"/>
      <c r="F28" s="20" t="s">
        <v>17</v>
      </c>
      <c r="G28" s="20"/>
      <c r="H28" s="21"/>
      <c r="I28" s="19"/>
      <c r="J28" s="20"/>
      <c r="K28" s="20">
        <v>4</v>
      </c>
      <c r="L28" s="22"/>
      <c r="M28" s="23">
        <v>6</v>
      </c>
      <c r="N28" s="23" t="s">
        <v>18</v>
      </c>
      <c r="O28" s="49"/>
      <c r="P28" s="50"/>
      <c r="Q28" s="24"/>
      <c r="R28" s="26" t="s">
        <v>94</v>
      </c>
      <c r="S28" s="52" t="s">
        <v>95</v>
      </c>
    </row>
    <row r="29" spans="1:19" s="48" customFormat="1" ht="12.75" customHeight="1" x14ac:dyDescent="0.25">
      <c r="A29" s="82" t="s">
        <v>96</v>
      </c>
      <c r="B29" s="28" t="s">
        <v>97</v>
      </c>
      <c r="C29" s="19"/>
      <c r="D29" s="20"/>
      <c r="E29" s="20"/>
      <c r="F29" s="20" t="s">
        <v>17</v>
      </c>
      <c r="G29" s="20"/>
      <c r="H29" s="21"/>
      <c r="I29" s="19">
        <v>3</v>
      </c>
      <c r="J29" s="20">
        <v>1</v>
      </c>
      <c r="K29" s="20"/>
      <c r="L29" s="22"/>
      <c r="M29" s="23">
        <v>6</v>
      </c>
      <c r="N29" s="23" t="s">
        <v>27</v>
      </c>
      <c r="O29" s="49"/>
      <c r="P29" s="50"/>
      <c r="Q29" s="24"/>
      <c r="R29" s="57" t="s">
        <v>98</v>
      </c>
      <c r="S29" s="52" t="s">
        <v>99</v>
      </c>
    </row>
    <row r="30" spans="1:19" s="48" customFormat="1" ht="12.75" customHeight="1" x14ac:dyDescent="0.25">
      <c r="A30" s="82" t="s">
        <v>100</v>
      </c>
      <c r="B30" s="28" t="s">
        <v>101</v>
      </c>
      <c r="C30" s="19"/>
      <c r="D30" s="20"/>
      <c r="E30" s="20"/>
      <c r="F30" s="20"/>
      <c r="G30" s="20" t="s">
        <v>17</v>
      </c>
      <c r="H30" s="21"/>
      <c r="I30" s="19">
        <v>3</v>
      </c>
      <c r="J30" s="20"/>
      <c r="K30" s="20">
        <v>2</v>
      </c>
      <c r="L30" s="22"/>
      <c r="M30" s="23">
        <v>6</v>
      </c>
      <c r="N30" s="23" t="s">
        <v>27</v>
      </c>
      <c r="O30" s="59"/>
      <c r="P30" s="60"/>
      <c r="Q30" s="30"/>
      <c r="R30" s="57" t="s">
        <v>82</v>
      </c>
      <c r="S30" s="52" t="s">
        <v>102</v>
      </c>
    </row>
    <row r="31" spans="1:19" s="48" customFormat="1" ht="12.75" customHeight="1" x14ac:dyDescent="0.25">
      <c r="A31" s="82" t="s">
        <v>103</v>
      </c>
      <c r="B31" s="28" t="s">
        <v>104</v>
      </c>
      <c r="C31" s="19"/>
      <c r="D31" s="20"/>
      <c r="E31" s="20"/>
      <c r="F31" s="20"/>
      <c r="G31" s="20" t="s">
        <v>17</v>
      </c>
      <c r="H31" s="21"/>
      <c r="I31" s="19"/>
      <c r="J31" s="20">
        <v>1</v>
      </c>
      <c r="K31" s="20"/>
      <c r="L31" s="22"/>
      <c r="M31" s="23">
        <v>3</v>
      </c>
      <c r="N31" s="23" t="s">
        <v>18</v>
      </c>
      <c r="O31" s="49"/>
      <c r="P31" s="50"/>
      <c r="Q31" s="24"/>
      <c r="R31" s="57" t="s">
        <v>105</v>
      </c>
      <c r="S31" s="52" t="s">
        <v>106</v>
      </c>
    </row>
    <row r="32" spans="1:19" s="48" customFormat="1" ht="12.75" customHeight="1" x14ac:dyDescent="0.25">
      <c r="A32" s="82" t="s">
        <v>107</v>
      </c>
      <c r="B32" s="28" t="s">
        <v>108</v>
      </c>
      <c r="C32" s="19"/>
      <c r="D32" s="20"/>
      <c r="E32" s="20"/>
      <c r="F32" s="20"/>
      <c r="G32" s="20" t="s">
        <v>17</v>
      </c>
      <c r="H32" s="21"/>
      <c r="I32" s="19">
        <v>2</v>
      </c>
      <c r="J32" s="20"/>
      <c r="K32" s="20"/>
      <c r="L32" s="22"/>
      <c r="M32" s="23">
        <v>4</v>
      </c>
      <c r="N32" s="23" t="s">
        <v>27</v>
      </c>
      <c r="O32" s="49"/>
      <c r="P32" s="50"/>
      <c r="Q32" s="24"/>
      <c r="R32" s="57" t="s">
        <v>109</v>
      </c>
      <c r="S32" s="52" t="s">
        <v>110</v>
      </c>
    </row>
    <row r="33" spans="1:19" s="48" customFormat="1" ht="12.75" customHeight="1" x14ac:dyDescent="0.25">
      <c r="A33" s="82" t="s">
        <v>111</v>
      </c>
      <c r="B33" s="28" t="s">
        <v>112</v>
      </c>
      <c r="C33" s="19"/>
      <c r="D33" s="20"/>
      <c r="E33" s="20"/>
      <c r="F33" s="20"/>
      <c r="G33" s="20" t="s">
        <v>17</v>
      </c>
      <c r="H33" s="21"/>
      <c r="I33" s="19"/>
      <c r="J33" s="20">
        <v>1</v>
      </c>
      <c r="K33" s="20"/>
      <c r="L33" s="22"/>
      <c r="M33" s="23">
        <v>2</v>
      </c>
      <c r="N33" s="23" t="s">
        <v>113</v>
      </c>
      <c r="O33" s="49"/>
      <c r="P33" s="50"/>
      <c r="Q33" s="24"/>
      <c r="R33" s="57" t="s">
        <v>98</v>
      </c>
      <c r="S33" s="52" t="s">
        <v>114</v>
      </c>
    </row>
    <row r="34" spans="1:19" s="48" customFormat="1" ht="12.75" customHeight="1" x14ac:dyDescent="0.25">
      <c r="A34" s="82" t="s">
        <v>115</v>
      </c>
      <c r="B34" s="28" t="s">
        <v>116</v>
      </c>
      <c r="C34" s="19"/>
      <c r="D34" s="20"/>
      <c r="E34" s="20"/>
      <c r="F34" s="20"/>
      <c r="G34" s="20" t="s">
        <v>17</v>
      </c>
      <c r="H34" s="21"/>
      <c r="I34" s="19"/>
      <c r="J34" s="20">
        <v>2</v>
      </c>
      <c r="K34" s="20"/>
      <c r="L34" s="22"/>
      <c r="M34" s="23">
        <v>3</v>
      </c>
      <c r="N34" s="23" t="s">
        <v>113</v>
      </c>
      <c r="O34" s="49"/>
      <c r="P34" s="50"/>
      <c r="Q34" s="24"/>
      <c r="R34" s="57" t="s">
        <v>117</v>
      </c>
      <c r="S34" s="52" t="s">
        <v>118</v>
      </c>
    </row>
    <row r="35" spans="1:19" s="48" customFormat="1" ht="12.75" customHeight="1" x14ac:dyDescent="0.25">
      <c r="A35" s="162" t="s">
        <v>30</v>
      </c>
      <c r="B35" s="162"/>
      <c r="C35" s="61">
        <f>SUMIF(C13:C34,"=x",$I13:$I34)+SUMIF(C13:C34,"=x",$J13:$J34)+SUMIF(C13:C34,"=x",$K13:$K34)</f>
        <v>12</v>
      </c>
      <c r="D35" s="33">
        <f>SUMIF(D17:D34,"=x",$I17:$I34)+SUMIF(D17:D34,"=x",$J17:$J34)+SUMIF(D17:D34,"=x",$K17:$K34)</f>
        <v>15</v>
      </c>
      <c r="E35" s="33">
        <f>SUMIF(E18:E34,"=x",$I18:$I34)+SUMIF(E18:E34,"=x",$J18:$J34)+SUMIF(E18:E34,"=x",$K18:$K34)</f>
        <v>24</v>
      </c>
      <c r="F35" s="33">
        <f>SUMIF(F19:F34,"=x",$I19:$I34)+SUMIF(F19:F34,"=x",$J19:$J34)+SUMIF(F19:F34,"=x",$K19:$K34)</f>
        <v>14</v>
      </c>
      <c r="G35" s="33">
        <f>SUMIF(G20:G34,"=x",$I20:$I34)+SUMIF(G20:G34,"=x",$J20:$J34)+SUMIF(G20:G34,"=x",$K20:$K34)</f>
        <v>11</v>
      </c>
      <c r="H35" s="61">
        <f>SUMIF(H21:H34,"=x",$I21:$I34)+SUMIF(H21:H34,"=x",$J21:$J34)+SUMIF(H21:H34,"=x",$K21:$K34)</f>
        <v>0</v>
      </c>
      <c r="I35" s="171">
        <f>SUM(C35:H35)</f>
        <v>76</v>
      </c>
      <c r="J35" s="171"/>
      <c r="K35" s="171"/>
      <c r="L35" s="171"/>
      <c r="M35" s="171"/>
      <c r="N35" s="35"/>
      <c r="O35" s="36"/>
      <c r="P35" s="37"/>
      <c r="Q35" s="36"/>
      <c r="R35" s="36"/>
      <c r="S35" s="38"/>
    </row>
    <row r="36" spans="1:19" s="48" customFormat="1" ht="12.75" customHeight="1" x14ac:dyDescent="0.25">
      <c r="A36" s="150" t="s">
        <v>31</v>
      </c>
      <c r="B36" s="150"/>
      <c r="C36" s="62">
        <f>SUMIF(C13:C34,"=x",$M13:$M34)</f>
        <v>18</v>
      </c>
      <c r="D36" s="40">
        <f>SUMIF(D17:D34,"=x",$M17:$M34)</f>
        <v>24</v>
      </c>
      <c r="E36" s="40">
        <f>SUMIF(E18:E34,"=x",$M18:$M34)</f>
        <v>30</v>
      </c>
      <c r="F36" s="40">
        <f>SUMIF(F19:F34,"=x",$M19:$M34)</f>
        <v>24</v>
      </c>
      <c r="G36" s="40">
        <f>SUMIF(G20:G34,"=x",$M20:$M34)</f>
        <v>18</v>
      </c>
      <c r="H36" s="62">
        <f>SUMIF(H21:H34,"=x",$M21:$M34)</f>
        <v>0</v>
      </c>
      <c r="I36" s="172">
        <f>SUM(C36:H36)</f>
        <v>114</v>
      </c>
      <c r="J36" s="172"/>
      <c r="K36" s="172"/>
      <c r="L36" s="172"/>
      <c r="M36" s="172"/>
      <c r="N36" s="42"/>
      <c r="O36" s="36"/>
      <c r="P36" s="37"/>
      <c r="Q36" s="36"/>
      <c r="R36" s="36"/>
      <c r="S36" s="38"/>
    </row>
    <row r="37" spans="1:19" s="48" customFormat="1" ht="12.75" customHeight="1" x14ac:dyDescent="0.25">
      <c r="A37" s="158" t="s">
        <v>32</v>
      </c>
      <c r="B37" s="158"/>
      <c r="C37" s="43">
        <f t="shared" ref="C37:H37" si="2">COUNTIFS(C13:C34,"x",$N13:$N34,"K(5)")+COUNTIFS(C13:C34,"x",$N13:$N34,"AK(5)")+COUNTIFS(C13:C34,"x",$N13:$N34,"BK(5)")</f>
        <v>3</v>
      </c>
      <c r="D37" s="44">
        <f t="shared" si="2"/>
        <v>3</v>
      </c>
      <c r="E37" s="44">
        <f t="shared" si="2"/>
        <v>3</v>
      </c>
      <c r="F37" s="44">
        <f t="shared" si="2"/>
        <v>2</v>
      </c>
      <c r="G37" s="44">
        <f t="shared" si="2"/>
        <v>2</v>
      </c>
      <c r="H37" s="63">
        <f t="shared" si="2"/>
        <v>0</v>
      </c>
      <c r="I37" s="174">
        <f>SUM(C37:H37)</f>
        <v>13</v>
      </c>
      <c r="J37" s="174"/>
      <c r="K37" s="174"/>
      <c r="L37" s="174"/>
      <c r="M37" s="174"/>
      <c r="N37" s="45"/>
      <c r="O37" s="36"/>
      <c r="P37" s="37"/>
      <c r="Q37" s="36"/>
      <c r="R37" s="36"/>
      <c r="S37" s="38"/>
    </row>
    <row r="38" spans="1:19" s="48" customFormat="1" ht="12.75" customHeight="1" x14ac:dyDescent="0.25">
      <c r="A38" s="136" t="s">
        <v>119</v>
      </c>
      <c r="B38" s="64"/>
      <c r="C38" s="14"/>
      <c r="D38" s="15"/>
      <c r="E38" s="15"/>
      <c r="F38" s="15"/>
      <c r="G38" s="15"/>
      <c r="H38" s="16"/>
      <c r="I38" s="14"/>
      <c r="J38" s="15"/>
      <c r="K38" s="15"/>
      <c r="L38" s="15"/>
      <c r="M38" s="16"/>
      <c r="N38" s="17"/>
      <c r="O38" s="13"/>
      <c r="P38" s="18"/>
      <c r="Q38" s="13"/>
      <c r="R38" s="13"/>
      <c r="S38" s="47"/>
    </row>
    <row r="39" spans="1:19" s="48" customFormat="1" ht="13.9" customHeight="1" x14ac:dyDescent="0.2">
      <c r="A39" s="135" t="s">
        <v>120</v>
      </c>
      <c r="B39" s="130" t="s">
        <v>121</v>
      </c>
      <c r="C39" s="65" t="s">
        <v>122</v>
      </c>
      <c r="D39" s="66"/>
      <c r="E39" s="66"/>
      <c r="F39" s="66"/>
      <c r="G39" s="66"/>
      <c r="H39" s="67"/>
      <c r="I39" s="19"/>
      <c r="J39" s="20">
        <v>2</v>
      </c>
      <c r="K39" s="20"/>
      <c r="L39" s="22"/>
      <c r="M39" s="23">
        <v>3</v>
      </c>
      <c r="N39" s="23" t="s">
        <v>113</v>
      </c>
      <c r="O39" s="49"/>
      <c r="P39" s="50"/>
      <c r="Q39" s="24"/>
      <c r="R39" s="57" t="s">
        <v>48</v>
      </c>
      <c r="S39" s="52" t="s">
        <v>123</v>
      </c>
    </row>
    <row r="40" spans="1:19" s="48" customFormat="1" ht="12.75" customHeight="1" x14ac:dyDescent="0.25">
      <c r="A40" s="82" t="s">
        <v>124</v>
      </c>
      <c r="B40" s="28" t="s">
        <v>125</v>
      </c>
      <c r="C40" s="19" t="s">
        <v>122</v>
      </c>
      <c r="D40" s="20"/>
      <c r="E40" s="20"/>
      <c r="F40" s="20"/>
      <c r="G40" s="20"/>
      <c r="H40" s="21"/>
      <c r="I40" s="19"/>
      <c r="J40" s="20">
        <v>1</v>
      </c>
      <c r="K40" s="20"/>
      <c r="L40" s="22"/>
      <c r="M40" s="23">
        <v>2</v>
      </c>
      <c r="N40" s="23" t="s">
        <v>18</v>
      </c>
      <c r="O40" s="24"/>
      <c r="P40" s="25"/>
      <c r="Q40" s="24"/>
      <c r="R40" s="26" t="s">
        <v>126</v>
      </c>
      <c r="S40" s="52" t="s">
        <v>127</v>
      </c>
    </row>
    <row r="41" spans="1:19" s="48" customFormat="1" ht="13.9" customHeight="1" x14ac:dyDescent="0.2">
      <c r="A41" s="82" t="s">
        <v>128</v>
      </c>
      <c r="B41" s="130" t="s">
        <v>129</v>
      </c>
      <c r="C41" s="19" t="s">
        <v>122</v>
      </c>
      <c r="D41" s="20"/>
      <c r="E41" s="20"/>
      <c r="F41" s="20"/>
      <c r="G41" s="20"/>
      <c r="H41" s="21"/>
      <c r="I41" s="19"/>
      <c r="J41" s="20">
        <v>1</v>
      </c>
      <c r="K41" s="20"/>
      <c r="L41" s="22"/>
      <c r="M41" s="23">
        <v>1</v>
      </c>
      <c r="N41" s="23" t="s">
        <v>113</v>
      </c>
      <c r="O41" s="24"/>
      <c r="P41" s="25"/>
      <c r="Q41" s="24"/>
      <c r="R41" s="26" t="s">
        <v>117</v>
      </c>
      <c r="S41" s="52" t="s">
        <v>130</v>
      </c>
    </row>
    <row r="42" spans="1:19" s="48" customFormat="1" ht="13.5" customHeight="1" x14ac:dyDescent="0.2">
      <c r="A42" s="82" t="s">
        <v>131</v>
      </c>
      <c r="B42" s="130" t="s">
        <v>132</v>
      </c>
      <c r="C42" s="68"/>
      <c r="D42" s="20" t="s">
        <v>122</v>
      </c>
      <c r="E42" s="20"/>
      <c r="F42" s="20"/>
      <c r="G42" s="20"/>
      <c r="H42" s="21"/>
      <c r="I42" s="19"/>
      <c r="J42" s="20">
        <v>2</v>
      </c>
      <c r="K42" s="20"/>
      <c r="L42" s="22"/>
      <c r="M42" s="23">
        <v>3</v>
      </c>
      <c r="N42" s="23" t="s">
        <v>113</v>
      </c>
      <c r="O42" s="24"/>
      <c r="P42" s="25"/>
      <c r="Q42" s="24"/>
      <c r="R42" s="26" t="s">
        <v>48</v>
      </c>
      <c r="S42" s="52" t="s">
        <v>133</v>
      </c>
    </row>
    <row r="43" spans="1:19" s="48" customFormat="1" ht="12.75" customHeight="1" x14ac:dyDescent="0.25">
      <c r="A43" s="82" t="s">
        <v>134</v>
      </c>
      <c r="B43" s="28" t="s">
        <v>135</v>
      </c>
      <c r="C43" s="68"/>
      <c r="D43" s="20" t="s">
        <v>122</v>
      </c>
      <c r="E43" s="20"/>
      <c r="F43" s="20"/>
      <c r="G43" s="20"/>
      <c r="H43" s="21"/>
      <c r="I43" s="19"/>
      <c r="J43" s="20">
        <v>1</v>
      </c>
      <c r="K43" s="20"/>
      <c r="L43" s="22"/>
      <c r="M43" s="23">
        <v>2</v>
      </c>
      <c r="N43" s="23" t="s">
        <v>18</v>
      </c>
      <c r="O43" s="24"/>
      <c r="P43" s="25"/>
      <c r="Q43" s="24"/>
      <c r="R43" s="26" t="s">
        <v>28</v>
      </c>
      <c r="S43" s="52" t="s">
        <v>136</v>
      </c>
    </row>
    <row r="44" spans="1:19" s="48" customFormat="1" ht="12.75" customHeight="1" x14ac:dyDescent="0.25">
      <c r="A44" s="82" t="s">
        <v>137</v>
      </c>
      <c r="B44" s="28" t="s">
        <v>138</v>
      </c>
      <c r="C44" s="68"/>
      <c r="D44" s="20" t="s">
        <v>122</v>
      </c>
      <c r="E44" s="20"/>
      <c r="F44" s="20"/>
      <c r="G44" s="20"/>
      <c r="H44" s="21"/>
      <c r="I44" s="19"/>
      <c r="J44" s="20">
        <v>1</v>
      </c>
      <c r="K44" s="20"/>
      <c r="L44" s="22"/>
      <c r="M44" s="23">
        <v>2</v>
      </c>
      <c r="N44" s="23" t="s">
        <v>18</v>
      </c>
      <c r="O44" s="24"/>
      <c r="P44" s="25"/>
      <c r="Q44" s="24"/>
      <c r="R44" s="26" t="s">
        <v>44</v>
      </c>
      <c r="S44" s="52" t="s">
        <v>139</v>
      </c>
    </row>
    <row r="45" spans="1:19" s="48" customFormat="1" ht="12.75" customHeight="1" x14ac:dyDescent="0.25">
      <c r="A45" s="82" t="s">
        <v>140</v>
      </c>
      <c r="B45" s="72" t="s">
        <v>141</v>
      </c>
      <c r="C45" s="73"/>
      <c r="D45" s="20" t="s">
        <v>122</v>
      </c>
      <c r="E45" s="74"/>
      <c r="F45" s="74"/>
      <c r="G45" s="74"/>
      <c r="H45" s="75"/>
      <c r="I45" s="76"/>
      <c r="J45" s="74">
        <v>1</v>
      </c>
      <c r="K45" s="74"/>
      <c r="L45" s="77"/>
      <c r="M45" s="78">
        <v>2</v>
      </c>
      <c r="N45" s="23" t="s">
        <v>18</v>
      </c>
      <c r="O45" s="78"/>
      <c r="P45" s="78"/>
      <c r="Q45" s="78"/>
      <c r="R45" s="79" t="s">
        <v>70</v>
      </c>
      <c r="S45" s="52" t="s">
        <v>142</v>
      </c>
    </row>
    <row r="46" spans="1:19" s="48" customFormat="1" ht="12.75" customHeight="1" x14ac:dyDescent="0.25">
      <c r="A46" s="82" t="s">
        <v>143</v>
      </c>
      <c r="B46" s="28" t="s">
        <v>144</v>
      </c>
      <c r="C46" s="68"/>
      <c r="D46" s="20" t="s">
        <v>122</v>
      </c>
      <c r="E46" s="20"/>
      <c r="F46" s="20"/>
      <c r="G46" s="20"/>
      <c r="H46" s="21"/>
      <c r="I46" s="19"/>
      <c r="J46" s="20">
        <v>1</v>
      </c>
      <c r="K46" s="20"/>
      <c r="L46" s="22"/>
      <c r="M46" s="23">
        <v>2</v>
      </c>
      <c r="N46" s="23" t="s">
        <v>18</v>
      </c>
      <c r="O46" s="24"/>
      <c r="P46" s="25"/>
      <c r="Q46" s="24"/>
      <c r="R46" s="26" t="s">
        <v>145</v>
      </c>
      <c r="S46" s="52" t="s">
        <v>146</v>
      </c>
    </row>
    <row r="47" spans="1:19" s="48" customFormat="1" ht="12.75" customHeight="1" x14ac:dyDescent="0.25">
      <c r="A47" s="82" t="s">
        <v>147</v>
      </c>
      <c r="B47" s="28" t="s">
        <v>148</v>
      </c>
      <c r="C47" s="68"/>
      <c r="D47" s="20" t="s">
        <v>122</v>
      </c>
      <c r="E47" s="20"/>
      <c r="F47" s="20"/>
      <c r="G47" s="20"/>
      <c r="H47" s="21"/>
      <c r="I47" s="19">
        <v>2</v>
      </c>
      <c r="J47" s="20"/>
      <c r="K47" s="20"/>
      <c r="L47" s="22"/>
      <c r="M47" s="23">
        <v>3</v>
      </c>
      <c r="N47" s="23" t="s">
        <v>27</v>
      </c>
      <c r="O47" s="24"/>
      <c r="P47" s="25"/>
      <c r="Q47" s="24"/>
      <c r="R47" s="26" t="s">
        <v>149</v>
      </c>
      <c r="S47" s="52" t="s">
        <v>150</v>
      </c>
    </row>
    <row r="48" spans="1:19" s="48" customFormat="1" ht="12.75" customHeight="1" x14ac:dyDescent="0.25">
      <c r="A48" s="82" t="s">
        <v>151</v>
      </c>
      <c r="B48" s="28" t="s">
        <v>152</v>
      </c>
      <c r="C48" s="19"/>
      <c r="D48" s="22"/>
      <c r="E48" s="20" t="s">
        <v>122</v>
      </c>
      <c r="F48" s="20"/>
      <c r="G48" s="20"/>
      <c r="H48" s="21"/>
      <c r="I48" s="19"/>
      <c r="J48" s="20">
        <v>1</v>
      </c>
      <c r="K48" s="20"/>
      <c r="L48" s="22"/>
      <c r="M48" s="23">
        <v>2</v>
      </c>
      <c r="N48" s="23" t="s">
        <v>18</v>
      </c>
      <c r="O48" s="24"/>
      <c r="P48" s="25"/>
      <c r="Q48" s="24"/>
      <c r="R48" s="26" t="s">
        <v>153</v>
      </c>
      <c r="S48" s="52" t="s">
        <v>154</v>
      </c>
    </row>
    <row r="49" spans="1:19" s="48" customFormat="1" ht="12.75" customHeight="1" x14ac:dyDescent="0.25">
      <c r="A49" s="82" t="s">
        <v>155</v>
      </c>
      <c r="B49" s="72" t="s">
        <v>156</v>
      </c>
      <c r="C49" s="76"/>
      <c r="D49" s="77"/>
      <c r="E49" s="20" t="s">
        <v>122</v>
      </c>
      <c r="F49" s="74"/>
      <c r="G49" s="74"/>
      <c r="H49" s="75"/>
      <c r="I49" s="76"/>
      <c r="J49" s="74">
        <v>1</v>
      </c>
      <c r="K49" s="74"/>
      <c r="L49" s="77"/>
      <c r="M49" s="78">
        <v>2</v>
      </c>
      <c r="N49" s="23" t="s">
        <v>18</v>
      </c>
      <c r="O49" s="80"/>
      <c r="P49" s="81"/>
      <c r="Q49" s="24"/>
      <c r="R49" s="26" t="s">
        <v>70</v>
      </c>
      <c r="S49" s="52" t="s">
        <v>157</v>
      </c>
    </row>
    <row r="50" spans="1:19" s="48" customFormat="1" ht="12.75" customHeight="1" x14ac:dyDescent="0.25">
      <c r="A50" s="82" t="s">
        <v>158</v>
      </c>
      <c r="B50" s="28" t="s">
        <v>159</v>
      </c>
      <c r="C50" s="19"/>
      <c r="D50" s="22"/>
      <c r="E50" s="20" t="s">
        <v>122</v>
      </c>
      <c r="F50" s="20"/>
      <c r="G50" s="20"/>
      <c r="H50" s="21"/>
      <c r="I50" s="19">
        <v>2</v>
      </c>
      <c r="J50" s="20"/>
      <c r="K50" s="20"/>
      <c r="L50" s="22"/>
      <c r="M50" s="23">
        <v>3</v>
      </c>
      <c r="N50" s="23" t="s">
        <v>27</v>
      </c>
      <c r="O50" s="24"/>
      <c r="P50" s="25"/>
      <c r="Q50" s="24"/>
      <c r="R50" s="26" t="s">
        <v>28</v>
      </c>
      <c r="S50" s="52" t="s">
        <v>160</v>
      </c>
    </row>
    <row r="51" spans="1:19" s="48" customFormat="1" ht="12.75" customHeight="1" x14ac:dyDescent="0.25">
      <c r="A51" s="82" t="s">
        <v>161</v>
      </c>
      <c r="B51" s="28" t="s">
        <v>162</v>
      </c>
      <c r="C51" s="19"/>
      <c r="D51" s="22"/>
      <c r="E51" s="20" t="s">
        <v>122</v>
      </c>
      <c r="F51" s="20"/>
      <c r="G51" s="20"/>
      <c r="H51" s="21"/>
      <c r="I51" s="19">
        <v>2</v>
      </c>
      <c r="J51" s="20"/>
      <c r="K51" s="20"/>
      <c r="L51" s="22"/>
      <c r="M51" s="23">
        <v>3</v>
      </c>
      <c r="N51" s="23" t="s">
        <v>27</v>
      </c>
      <c r="O51" s="24"/>
      <c r="P51" s="25"/>
      <c r="Q51" s="24"/>
      <c r="R51" s="26" t="s">
        <v>74</v>
      </c>
      <c r="S51" s="52" t="s">
        <v>163</v>
      </c>
    </row>
    <row r="52" spans="1:19" s="48" customFormat="1" ht="12.75" customHeight="1" x14ac:dyDescent="0.25">
      <c r="A52" s="137" t="s">
        <v>164</v>
      </c>
      <c r="B52" s="82" t="s">
        <v>165</v>
      </c>
      <c r="C52" s="83"/>
      <c r="D52" s="20"/>
      <c r="E52" s="22"/>
      <c r="F52" s="20" t="s">
        <v>122</v>
      </c>
      <c r="G52" s="20"/>
      <c r="H52" s="22"/>
      <c r="I52" s="68">
        <v>2</v>
      </c>
      <c r="J52" s="20"/>
      <c r="K52" s="20"/>
      <c r="L52" s="70"/>
      <c r="M52" s="71">
        <v>3</v>
      </c>
      <c r="N52" s="23" t="s">
        <v>27</v>
      </c>
      <c r="O52" s="24"/>
      <c r="P52" s="25"/>
      <c r="Q52" s="24"/>
      <c r="R52" s="26" t="s">
        <v>28</v>
      </c>
      <c r="S52" s="52" t="s">
        <v>166</v>
      </c>
    </row>
    <row r="53" spans="1:19" s="48" customFormat="1" ht="12.75" customHeight="1" x14ac:dyDescent="0.25">
      <c r="A53" s="137" t="s">
        <v>167</v>
      </c>
      <c r="B53" s="82" t="s">
        <v>168</v>
      </c>
      <c r="C53" s="83"/>
      <c r="D53" s="20"/>
      <c r="E53" s="22"/>
      <c r="F53" s="20" t="s">
        <v>122</v>
      </c>
      <c r="G53" s="20"/>
      <c r="H53" s="22"/>
      <c r="I53" s="68">
        <v>2</v>
      </c>
      <c r="J53" s="20"/>
      <c r="K53" s="20"/>
      <c r="L53" s="70"/>
      <c r="M53" s="71">
        <v>3</v>
      </c>
      <c r="N53" s="23" t="s">
        <v>27</v>
      </c>
      <c r="O53" s="24"/>
      <c r="P53" s="25"/>
      <c r="Q53" s="24"/>
      <c r="R53" s="26" t="s">
        <v>169</v>
      </c>
      <c r="S53" s="52" t="s">
        <v>170</v>
      </c>
    </row>
    <row r="54" spans="1:19" s="48" customFormat="1" ht="12.75" customHeight="1" x14ac:dyDescent="0.25">
      <c r="A54" s="137" t="s">
        <v>171</v>
      </c>
      <c r="B54" s="82" t="s">
        <v>172</v>
      </c>
      <c r="C54" s="83"/>
      <c r="D54" s="20"/>
      <c r="E54" s="22"/>
      <c r="F54" s="20" t="s">
        <v>122</v>
      </c>
      <c r="G54" s="20"/>
      <c r="H54" s="22"/>
      <c r="I54" s="68">
        <v>2</v>
      </c>
      <c r="J54" s="20"/>
      <c r="K54" s="20"/>
      <c r="L54" s="70"/>
      <c r="M54" s="71">
        <v>3</v>
      </c>
      <c r="N54" s="23" t="s">
        <v>27</v>
      </c>
      <c r="O54" s="24"/>
      <c r="P54" s="25"/>
      <c r="Q54" s="24"/>
      <c r="R54" s="26" t="s">
        <v>173</v>
      </c>
      <c r="S54" s="52" t="s">
        <v>174</v>
      </c>
    </row>
    <row r="55" spans="1:19" s="48" customFormat="1" ht="12.75" customHeight="1" x14ac:dyDescent="0.25">
      <c r="A55" s="138" t="s">
        <v>175</v>
      </c>
      <c r="B55" s="82" t="s">
        <v>176</v>
      </c>
      <c r="C55" s="84"/>
      <c r="D55" s="66"/>
      <c r="E55" s="85"/>
      <c r="F55" s="66" t="s">
        <v>122</v>
      </c>
      <c r="G55" s="66"/>
      <c r="H55" s="85"/>
      <c r="I55" s="68">
        <v>2</v>
      </c>
      <c r="J55" s="20"/>
      <c r="K55" s="20"/>
      <c r="L55" s="70"/>
      <c r="M55" s="71">
        <v>3</v>
      </c>
      <c r="N55" s="23" t="s">
        <v>27</v>
      </c>
      <c r="O55" s="49"/>
      <c r="P55" s="50"/>
      <c r="Q55" s="24"/>
      <c r="R55" s="57" t="s">
        <v>177</v>
      </c>
      <c r="S55" s="52" t="s">
        <v>178</v>
      </c>
    </row>
    <row r="56" spans="1:19" s="48" customFormat="1" ht="12.75" customHeight="1" x14ac:dyDescent="0.25">
      <c r="A56" s="137" t="s">
        <v>179</v>
      </c>
      <c r="B56" s="82" t="s">
        <v>180</v>
      </c>
      <c r="C56" s="83"/>
      <c r="D56" s="20"/>
      <c r="E56" s="20"/>
      <c r="F56" s="20"/>
      <c r="G56" s="20" t="s">
        <v>122</v>
      </c>
      <c r="H56" s="22"/>
      <c r="I56" s="68"/>
      <c r="J56" s="86"/>
      <c r="K56" s="20">
        <v>4</v>
      </c>
      <c r="L56" s="70"/>
      <c r="M56" s="71">
        <v>6</v>
      </c>
      <c r="N56" s="23" t="s">
        <v>18</v>
      </c>
      <c r="O56" s="23"/>
      <c r="P56" s="23"/>
      <c r="Q56" s="23"/>
      <c r="R56" s="26" t="s">
        <v>117</v>
      </c>
      <c r="S56" s="52" t="s">
        <v>181</v>
      </c>
    </row>
    <row r="57" spans="1:19" s="48" customFormat="1" ht="12.75" customHeight="1" x14ac:dyDescent="0.25">
      <c r="A57" s="137" t="s">
        <v>182</v>
      </c>
      <c r="B57" s="82" t="s">
        <v>183</v>
      </c>
      <c r="C57" s="83"/>
      <c r="D57" s="20"/>
      <c r="E57" s="20"/>
      <c r="F57" s="20" t="s">
        <v>122</v>
      </c>
      <c r="G57" s="20"/>
      <c r="H57" s="22"/>
      <c r="I57" s="68">
        <v>2</v>
      </c>
      <c r="J57" s="20"/>
      <c r="K57" s="20"/>
      <c r="L57" s="70"/>
      <c r="M57" s="71">
        <v>3</v>
      </c>
      <c r="N57" s="23" t="s">
        <v>27</v>
      </c>
      <c r="O57" s="24"/>
      <c r="P57" s="25"/>
      <c r="Q57" s="24"/>
      <c r="R57" s="26" t="s">
        <v>184</v>
      </c>
      <c r="S57" s="52" t="s">
        <v>185</v>
      </c>
    </row>
    <row r="58" spans="1:19" s="48" customFormat="1" ht="12.75" customHeight="1" x14ac:dyDescent="0.25">
      <c r="A58" s="137" t="s">
        <v>186</v>
      </c>
      <c r="B58" s="82" t="s">
        <v>187</v>
      </c>
      <c r="C58" s="83"/>
      <c r="D58" s="20"/>
      <c r="E58" s="20"/>
      <c r="F58" s="22"/>
      <c r="G58" s="20" t="s">
        <v>122</v>
      </c>
      <c r="H58" s="22"/>
      <c r="I58" s="68">
        <v>2</v>
      </c>
      <c r="J58" s="20"/>
      <c r="K58" s="20"/>
      <c r="L58" s="70"/>
      <c r="M58" s="71">
        <v>3</v>
      </c>
      <c r="N58" s="23" t="s">
        <v>27</v>
      </c>
      <c r="O58" s="24"/>
      <c r="P58" s="25"/>
      <c r="Q58" s="24"/>
      <c r="R58" s="26" t="s">
        <v>188</v>
      </c>
      <c r="S58" s="52" t="s">
        <v>189</v>
      </c>
    </row>
    <row r="59" spans="1:19" s="48" customFormat="1" ht="12.75" customHeight="1" x14ac:dyDescent="0.25">
      <c r="A59" s="137" t="s">
        <v>190</v>
      </c>
      <c r="B59" s="82" t="s">
        <v>191</v>
      </c>
      <c r="C59" s="83"/>
      <c r="D59" s="20"/>
      <c r="E59" s="20"/>
      <c r="F59" s="22"/>
      <c r="G59" s="20" t="s">
        <v>122</v>
      </c>
      <c r="H59" s="22"/>
      <c r="I59" s="68">
        <v>2</v>
      </c>
      <c r="J59" s="20"/>
      <c r="K59" s="20"/>
      <c r="L59" s="70"/>
      <c r="M59" s="71">
        <v>3</v>
      </c>
      <c r="N59" s="23" t="s">
        <v>27</v>
      </c>
      <c r="O59" s="24"/>
      <c r="P59" s="25"/>
      <c r="Q59" s="24"/>
      <c r="R59" s="26" t="s">
        <v>192</v>
      </c>
      <c r="S59" s="52" t="s">
        <v>193</v>
      </c>
    </row>
    <row r="60" spans="1:19" s="48" customFormat="1" ht="12.75" customHeight="1" x14ac:dyDescent="0.25">
      <c r="A60" s="137" t="s">
        <v>194</v>
      </c>
      <c r="B60" s="82" t="s">
        <v>195</v>
      </c>
      <c r="C60" s="83"/>
      <c r="D60" s="20"/>
      <c r="E60" s="20"/>
      <c r="F60" s="22"/>
      <c r="G60" s="20" t="s">
        <v>122</v>
      </c>
      <c r="H60" s="22"/>
      <c r="I60" s="68">
        <v>2</v>
      </c>
      <c r="J60" s="20"/>
      <c r="K60" s="20"/>
      <c r="L60" s="70"/>
      <c r="M60" s="71">
        <v>3</v>
      </c>
      <c r="N60" s="23" t="s">
        <v>27</v>
      </c>
      <c r="O60" s="24"/>
      <c r="P60" s="25"/>
      <c r="Q60" s="24"/>
      <c r="R60" s="26" t="s">
        <v>196</v>
      </c>
      <c r="S60" s="52" t="s">
        <v>197</v>
      </c>
    </row>
    <row r="61" spans="1:19" s="48" customFormat="1" ht="12.75" customHeight="1" x14ac:dyDescent="0.25">
      <c r="A61" s="137" t="s">
        <v>198</v>
      </c>
      <c r="B61" s="82" t="s">
        <v>199</v>
      </c>
      <c r="C61" s="83"/>
      <c r="D61" s="20"/>
      <c r="E61" s="20"/>
      <c r="F61" s="20"/>
      <c r="G61" s="20"/>
      <c r="H61" s="22" t="s">
        <v>122</v>
      </c>
      <c r="I61" s="68"/>
      <c r="J61" s="20">
        <v>2</v>
      </c>
      <c r="K61" s="20"/>
      <c r="L61" s="70"/>
      <c r="M61" s="71">
        <v>3</v>
      </c>
      <c r="N61" s="23" t="s">
        <v>18</v>
      </c>
      <c r="O61" s="24"/>
      <c r="P61" s="25"/>
      <c r="Q61" s="24"/>
      <c r="R61" s="26" t="s">
        <v>117</v>
      </c>
      <c r="S61" s="82" t="s">
        <v>199</v>
      </c>
    </row>
    <row r="62" spans="1:19" s="48" customFormat="1" ht="12.75" customHeight="1" x14ac:dyDescent="0.25">
      <c r="A62" s="137" t="s">
        <v>200</v>
      </c>
      <c r="B62" s="82" t="s">
        <v>201</v>
      </c>
      <c r="C62" s="83"/>
      <c r="D62" s="20"/>
      <c r="E62" s="20"/>
      <c r="F62" s="20"/>
      <c r="G62" s="20"/>
      <c r="H62" s="22" t="s">
        <v>122</v>
      </c>
      <c r="I62" s="68"/>
      <c r="J62" s="20"/>
      <c r="K62" s="20">
        <v>2</v>
      </c>
      <c r="L62" s="70"/>
      <c r="M62" s="71">
        <v>3</v>
      </c>
      <c r="N62" s="23" t="s">
        <v>113</v>
      </c>
      <c r="O62" s="24"/>
      <c r="P62" s="25"/>
      <c r="Q62" s="24"/>
      <c r="R62" s="26" t="s">
        <v>117</v>
      </c>
      <c r="S62" s="52" t="s">
        <v>202</v>
      </c>
    </row>
    <row r="63" spans="1:19" s="48" customFormat="1" ht="12.75" customHeight="1" x14ac:dyDescent="0.25">
      <c r="A63" s="137"/>
      <c r="B63" s="82" t="s">
        <v>203</v>
      </c>
      <c r="C63" s="83"/>
      <c r="D63" s="20"/>
      <c r="E63" s="20"/>
      <c r="F63" s="20"/>
      <c r="G63" s="20"/>
      <c r="H63" s="22"/>
      <c r="I63" s="68"/>
      <c r="J63" s="20"/>
      <c r="K63" s="20"/>
      <c r="L63" s="70"/>
      <c r="M63" s="71">
        <v>24</v>
      </c>
      <c r="N63" s="23"/>
      <c r="O63" s="24"/>
      <c r="P63" s="25"/>
      <c r="Q63" s="24"/>
      <c r="R63" s="26" t="s">
        <v>117</v>
      </c>
      <c r="S63" s="52" t="s">
        <v>204</v>
      </c>
    </row>
    <row r="64" spans="1:19" s="48" customFormat="1" ht="12.75" customHeight="1" x14ac:dyDescent="0.25">
      <c r="A64" s="162" t="s">
        <v>30</v>
      </c>
      <c r="B64" s="162"/>
      <c r="C64" s="32"/>
      <c r="D64" s="33"/>
      <c r="E64" s="33"/>
      <c r="F64" s="33"/>
      <c r="G64" s="33"/>
      <c r="H64" s="34"/>
      <c r="I64" s="171">
        <f>SUM(C64:H64)</f>
        <v>0</v>
      </c>
      <c r="J64" s="171"/>
      <c r="K64" s="171"/>
      <c r="L64" s="171"/>
      <c r="M64" s="171"/>
      <c r="N64" s="35"/>
      <c r="O64" s="36"/>
      <c r="P64" s="37"/>
      <c r="Q64" s="36"/>
      <c r="R64" s="36"/>
      <c r="S64" s="38"/>
    </row>
    <row r="65" spans="1:19" s="48" customFormat="1" ht="12.75" customHeight="1" x14ac:dyDescent="0.25">
      <c r="A65" s="150" t="s">
        <v>205</v>
      </c>
      <c r="B65" s="150"/>
      <c r="C65" s="39">
        <v>3</v>
      </c>
      <c r="D65" s="40"/>
      <c r="E65" s="40"/>
      <c r="F65" s="40">
        <v>6</v>
      </c>
      <c r="G65" s="40">
        <v>9</v>
      </c>
      <c r="H65" s="41">
        <v>6</v>
      </c>
      <c r="I65" s="172">
        <f>SUM(C65:H65)</f>
        <v>24</v>
      </c>
      <c r="J65" s="172"/>
      <c r="K65" s="172"/>
      <c r="L65" s="172"/>
      <c r="M65" s="172"/>
      <c r="N65" s="42"/>
      <c r="O65" s="36"/>
      <c r="P65" s="37"/>
      <c r="Q65" s="36"/>
      <c r="R65" s="36"/>
      <c r="S65" s="38"/>
    </row>
    <row r="66" spans="1:19" s="48" customFormat="1" ht="12.75" customHeight="1" x14ac:dyDescent="0.25">
      <c r="A66" s="173" t="s">
        <v>32</v>
      </c>
      <c r="B66" s="173"/>
      <c r="C66" s="43">
        <f>COUNTIFS(C39:C63,"x",$N39:$N63,"K(5)")+COUNTIFS(C39:C63,"x",$N39:$N63,"AK(5)")+COUNTIFS(C39:C63,"x",$N39:$N63,"BK(5)")</f>
        <v>0</v>
      </c>
      <c r="D66" s="44">
        <f>COUNTIFS(D39:D63,"x",$N39:$N63,"K(5)")+COUNTIFS(D39:D63,"x",$N39:$N63,"AK(5)")+COUNTIFS(D39:D63,"x",$N39:$N63,"BK(5)")</f>
        <v>0</v>
      </c>
      <c r="E66" s="44">
        <f>COUNTIFS(E39:E63,"x",$N39:$N63,"K(5)")+COUNTIFS(E39:E63,"x",$N39:$N63,"AK(5)")+COUNTIFS(E39:E63,"x",$N39:$N63,"BK(5)")</f>
        <v>0</v>
      </c>
      <c r="F66" s="44"/>
      <c r="G66" s="44"/>
      <c r="H66" s="63">
        <f>COUNTIFS(H39:H63,"x",$N39:$N63,"K(5)")+COUNTIFS(H39:H63,"x",$N39:$N63,"AK(5)")+COUNTIFS(H39:H63,"x",$N39:$N63,"BK(5)")</f>
        <v>0</v>
      </c>
      <c r="I66" s="174">
        <f>SUM(C66:H66)</f>
        <v>0</v>
      </c>
      <c r="J66" s="174"/>
      <c r="K66" s="174"/>
      <c r="L66" s="174"/>
      <c r="M66" s="174"/>
      <c r="N66" s="45"/>
      <c r="O66" s="36"/>
      <c r="P66" s="37"/>
      <c r="Q66" s="36"/>
      <c r="R66" s="36"/>
      <c r="S66" s="38"/>
    </row>
    <row r="67" spans="1:19" s="48" customFormat="1" ht="12.75" customHeight="1" x14ac:dyDescent="0.25">
      <c r="A67" s="139" t="s">
        <v>206</v>
      </c>
      <c r="B67" s="18"/>
      <c r="C67" s="87"/>
      <c r="D67" s="88"/>
      <c r="E67" s="15"/>
      <c r="F67" s="89"/>
      <c r="G67" s="89"/>
      <c r="H67" s="16"/>
      <c r="I67" s="14"/>
      <c r="J67" s="15"/>
      <c r="K67" s="15"/>
      <c r="L67" s="15"/>
      <c r="M67" s="16"/>
      <c r="N67" s="17"/>
      <c r="O67" s="13"/>
      <c r="P67" s="18"/>
      <c r="Q67" s="13"/>
      <c r="R67" s="13"/>
      <c r="S67" s="47"/>
    </row>
    <row r="68" spans="1:19" s="48" customFormat="1" ht="12.75" customHeight="1" x14ac:dyDescent="0.25">
      <c r="A68" s="135"/>
      <c r="B68" s="28" t="s">
        <v>207</v>
      </c>
      <c r="C68" s="65"/>
      <c r="D68" s="66"/>
      <c r="E68" s="66"/>
      <c r="F68" s="66"/>
      <c r="G68" s="66" t="s">
        <v>208</v>
      </c>
      <c r="H68" s="67" t="s">
        <v>208</v>
      </c>
      <c r="I68" s="19"/>
      <c r="J68" s="20"/>
      <c r="K68" s="20"/>
      <c r="L68" s="22"/>
      <c r="M68" s="23"/>
      <c r="N68" s="23"/>
      <c r="O68" s="49"/>
      <c r="P68" s="50"/>
      <c r="Q68" s="26"/>
      <c r="R68" s="57"/>
      <c r="S68" s="90"/>
    </row>
    <row r="69" spans="1:19" s="48" customFormat="1" ht="12.75" customHeight="1" x14ac:dyDescent="0.25">
      <c r="A69" s="162" t="s">
        <v>30</v>
      </c>
      <c r="B69" s="162"/>
      <c r="C69" s="32">
        <f t="shared" ref="C69:H69" si="3">SUMIF(C68:C68,"=x",$I68:$I68)+SUMIF(C68:C68,"=x",$J68:$J68)+SUMIF(C68:C68,"=x",$K68:$K68)</f>
        <v>0</v>
      </c>
      <c r="D69" s="33">
        <f t="shared" si="3"/>
        <v>0</v>
      </c>
      <c r="E69" s="33">
        <f t="shared" si="3"/>
        <v>0</v>
      </c>
      <c r="F69" s="33">
        <f t="shared" si="3"/>
        <v>0</v>
      </c>
      <c r="G69" s="33">
        <f t="shared" si="3"/>
        <v>0</v>
      </c>
      <c r="H69" s="61">
        <f t="shared" si="3"/>
        <v>0</v>
      </c>
      <c r="I69" s="163">
        <f>SUM(C69:H69)</f>
        <v>0</v>
      </c>
      <c r="J69" s="164"/>
      <c r="K69" s="164"/>
      <c r="L69" s="164"/>
      <c r="M69" s="165"/>
      <c r="N69" s="35"/>
      <c r="O69" s="36"/>
      <c r="P69" s="37"/>
      <c r="Q69" s="36"/>
      <c r="R69" s="36"/>
      <c r="S69" s="38"/>
    </row>
    <row r="70" spans="1:19" s="48" customFormat="1" ht="12.75" customHeight="1" x14ac:dyDescent="0.25">
      <c r="A70" s="150" t="s">
        <v>205</v>
      </c>
      <c r="B70" s="150"/>
      <c r="C70" s="39">
        <f>SUMIF(C68:C68,"=x",$M68:$M68)</f>
        <v>0</v>
      </c>
      <c r="D70" s="40"/>
      <c r="E70" s="40"/>
      <c r="F70" s="40"/>
      <c r="G70" s="40">
        <v>3</v>
      </c>
      <c r="H70" s="62">
        <v>9</v>
      </c>
      <c r="I70" s="151">
        <f>SUM(C70:H70)</f>
        <v>12</v>
      </c>
      <c r="J70" s="152"/>
      <c r="K70" s="152"/>
      <c r="L70" s="152"/>
      <c r="M70" s="153"/>
      <c r="N70" s="42"/>
      <c r="O70" s="36"/>
      <c r="P70" s="37"/>
      <c r="Q70" s="36"/>
      <c r="R70" s="36"/>
      <c r="S70" s="38"/>
    </row>
    <row r="71" spans="1:19" s="48" customFormat="1" ht="12.75" customHeight="1" x14ac:dyDescent="0.25">
      <c r="A71" s="158" t="s">
        <v>32</v>
      </c>
      <c r="B71" s="158"/>
      <c r="C71" s="43">
        <f t="shared" ref="C71:H71" si="4">SUMPRODUCT(--(C68:C68="x"),--($N68:$N68="K"))</f>
        <v>0</v>
      </c>
      <c r="D71" s="44">
        <f t="shared" si="4"/>
        <v>0</v>
      </c>
      <c r="E71" s="44">
        <f t="shared" si="4"/>
        <v>0</v>
      </c>
      <c r="F71" s="44">
        <f t="shared" si="4"/>
        <v>0</v>
      </c>
      <c r="G71" s="44">
        <f t="shared" si="4"/>
        <v>0</v>
      </c>
      <c r="H71" s="91">
        <f t="shared" si="4"/>
        <v>0</v>
      </c>
      <c r="I71" s="166">
        <f>SUM(C71:H71)</f>
        <v>0</v>
      </c>
      <c r="J71" s="167"/>
      <c r="K71" s="167"/>
      <c r="L71" s="167"/>
      <c r="M71" s="168"/>
      <c r="N71" s="45"/>
      <c r="O71" s="36"/>
      <c r="P71" s="37"/>
      <c r="Q71" s="36"/>
      <c r="R71" s="36"/>
      <c r="S71" s="38"/>
    </row>
    <row r="72" spans="1:19" s="48" customFormat="1" ht="12.75" customHeight="1" x14ac:dyDescent="0.25">
      <c r="A72" s="169" t="s">
        <v>209</v>
      </c>
      <c r="B72" s="170"/>
      <c r="C72" s="14"/>
      <c r="D72" s="15"/>
      <c r="E72" s="15"/>
      <c r="F72" s="15"/>
      <c r="G72" s="15"/>
      <c r="H72" s="16"/>
      <c r="I72" s="14"/>
      <c r="J72" s="15"/>
      <c r="K72" s="15"/>
      <c r="L72" s="15"/>
      <c r="M72" s="16"/>
      <c r="N72" s="17"/>
      <c r="O72" s="13"/>
      <c r="P72" s="18"/>
      <c r="Q72" s="13"/>
      <c r="R72" s="13"/>
      <c r="S72" s="47"/>
    </row>
    <row r="73" spans="1:19" s="48" customFormat="1" ht="12.75" customHeight="1" x14ac:dyDescent="0.25">
      <c r="A73" s="135" t="s">
        <v>234</v>
      </c>
      <c r="B73" s="28" t="s">
        <v>210</v>
      </c>
      <c r="C73" s="65"/>
      <c r="D73" s="66"/>
      <c r="E73" s="66"/>
      <c r="F73" s="66"/>
      <c r="G73" s="66"/>
      <c r="H73" s="67" t="s">
        <v>17</v>
      </c>
      <c r="I73" s="19"/>
      <c r="J73" s="20"/>
      <c r="K73" s="20">
        <v>8</v>
      </c>
      <c r="L73" s="22"/>
      <c r="M73" s="23">
        <v>12</v>
      </c>
      <c r="N73" s="23" t="s">
        <v>18</v>
      </c>
      <c r="O73" s="59"/>
      <c r="P73" s="60"/>
      <c r="Q73" s="30"/>
      <c r="R73" s="26" t="s">
        <v>117</v>
      </c>
      <c r="S73" s="52" t="s">
        <v>211</v>
      </c>
    </row>
    <row r="74" spans="1:19" s="48" customFormat="1" ht="12.75" customHeight="1" x14ac:dyDescent="0.25">
      <c r="A74" s="162" t="s">
        <v>30</v>
      </c>
      <c r="B74" s="162"/>
      <c r="C74" s="32">
        <f t="shared" ref="C74:H74" si="5">SUMIF(C73:C73,"=x",$I73:$I73)+SUMIF(C73:C73,"=x",$J73:$J73)+SUMIF(C73:C73,"=x",$K73:$K73)</f>
        <v>0</v>
      </c>
      <c r="D74" s="33">
        <f t="shared" si="5"/>
        <v>0</v>
      </c>
      <c r="E74" s="33">
        <f t="shared" si="5"/>
        <v>0</v>
      </c>
      <c r="F74" s="33">
        <f t="shared" si="5"/>
        <v>0</v>
      </c>
      <c r="G74" s="33">
        <f t="shared" si="5"/>
        <v>0</v>
      </c>
      <c r="H74" s="61">
        <f t="shared" si="5"/>
        <v>8</v>
      </c>
      <c r="I74" s="163">
        <f>SUM(C74:H74)</f>
        <v>8</v>
      </c>
      <c r="J74" s="164"/>
      <c r="K74" s="164"/>
      <c r="L74" s="164"/>
      <c r="M74" s="165"/>
      <c r="N74" s="35"/>
      <c r="O74" s="36"/>
      <c r="P74" s="37"/>
      <c r="Q74" s="36"/>
      <c r="R74" s="36"/>
      <c r="S74" s="38"/>
    </row>
    <row r="75" spans="1:19" s="48" customFormat="1" ht="12.75" customHeight="1" x14ac:dyDescent="0.25">
      <c r="A75" s="150" t="s">
        <v>31</v>
      </c>
      <c r="B75" s="150"/>
      <c r="C75" s="39">
        <f t="shared" ref="C75:H75" si="6">SUMIF(C73:C73,"=x",$M73:$M73)</f>
        <v>0</v>
      </c>
      <c r="D75" s="40">
        <f t="shared" si="6"/>
        <v>0</v>
      </c>
      <c r="E75" s="40">
        <f t="shared" si="6"/>
        <v>0</v>
      </c>
      <c r="F75" s="40">
        <f t="shared" si="6"/>
        <v>0</v>
      </c>
      <c r="G75" s="40">
        <f t="shared" si="6"/>
        <v>0</v>
      </c>
      <c r="H75" s="62">
        <f t="shared" si="6"/>
        <v>12</v>
      </c>
      <c r="I75" s="151">
        <f>SUM(C75:H75)</f>
        <v>12</v>
      </c>
      <c r="J75" s="152"/>
      <c r="K75" s="152"/>
      <c r="L75" s="152"/>
      <c r="M75" s="153"/>
      <c r="N75" s="42"/>
      <c r="O75" s="36"/>
      <c r="P75" s="37"/>
      <c r="Q75" s="36"/>
      <c r="R75" s="36"/>
      <c r="S75" s="38"/>
    </row>
    <row r="76" spans="1:19" s="48" customFormat="1" ht="12.75" customHeight="1" x14ac:dyDescent="0.25">
      <c r="A76" s="158" t="s">
        <v>32</v>
      </c>
      <c r="B76" s="158"/>
      <c r="C76" s="92">
        <v>0</v>
      </c>
      <c r="D76" s="93">
        <v>0</v>
      </c>
      <c r="E76" s="93">
        <v>0</v>
      </c>
      <c r="F76" s="93">
        <v>0</v>
      </c>
      <c r="G76" s="93">
        <v>0</v>
      </c>
      <c r="H76" s="94">
        <v>0</v>
      </c>
      <c r="I76" s="159">
        <v>0</v>
      </c>
      <c r="J76" s="160"/>
      <c r="K76" s="160"/>
      <c r="L76" s="160"/>
      <c r="M76" s="161"/>
      <c r="N76" s="45"/>
      <c r="O76" s="36"/>
      <c r="P76" s="37"/>
      <c r="Q76" s="36"/>
      <c r="R76" s="36"/>
      <c r="S76" s="38"/>
    </row>
    <row r="77" spans="1:19" s="48" customFormat="1" ht="12.75" customHeight="1" x14ac:dyDescent="0.25">
      <c r="A77" s="169" t="s">
        <v>212</v>
      </c>
      <c r="B77" s="169"/>
      <c r="C77" s="14"/>
      <c r="D77" s="15"/>
      <c r="E77" s="15"/>
      <c r="F77" s="15"/>
      <c r="G77" s="15"/>
      <c r="H77" s="16"/>
      <c r="I77" s="14"/>
      <c r="J77" s="15"/>
      <c r="K77" s="15"/>
      <c r="L77" s="15"/>
      <c r="M77" s="16"/>
      <c r="N77" s="17"/>
      <c r="O77" s="13"/>
      <c r="P77" s="18"/>
      <c r="Q77" s="13"/>
      <c r="R77" s="13"/>
      <c r="S77" s="47"/>
    </row>
    <row r="78" spans="1:19" s="48" customFormat="1" ht="12.75" customHeight="1" x14ac:dyDescent="0.25">
      <c r="A78" s="162" t="s">
        <v>30</v>
      </c>
      <c r="B78" s="162"/>
      <c r="C78" s="32"/>
      <c r="D78" s="95"/>
      <c r="E78" s="95"/>
      <c r="F78" s="95"/>
      <c r="G78" s="95"/>
      <c r="H78" s="96"/>
      <c r="I78" s="163"/>
      <c r="J78" s="164"/>
      <c r="K78" s="164"/>
      <c r="L78" s="164"/>
      <c r="M78" s="165"/>
      <c r="N78" s="35"/>
      <c r="O78" s="36"/>
      <c r="P78" s="37"/>
      <c r="Q78" s="36"/>
      <c r="R78" s="36"/>
      <c r="S78" s="38"/>
    </row>
    <row r="79" spans="1:19" s="48" customFormat="1" ht="12.75" customHeight="1" x14ac:dyDescent="0.25">
      <c r="A79" s="150" t="s">
        <v>31</v>
      </c>
      <c r="B79" s="150"/>
      <c r="C79" s="97">
        <f t="shared" ref="C79:H79" si="7">SUMIF($A3:$A78,$A79,C3:C78)+SUMIF($A3:$A78,$A65,C3:C78)</f>
        <v>33</v>
      </c>
      <c r="D79" s="98">
        <f t="shared" si="7"/>
        <v>30</v>
      </c>
      <c r="E79" s="98">
        <f t="shared" si="7"/>
        <v>30</v>
      </c>
      <c r="F79" s="98">
        <f t="shared" si="7"/>
        <v>30</v>
      </c>
      <c r="G79" s="98">
        <f t="shared" si="7"/>
        <v>30</v>
      </c>
      <c r="H79" s="99">
        <f t="shared" si="7"/>
        <v>27</v>
      </c>
      <c r="I79" s="151">
        <f>SUM(C79:H79)</f>
        <v>180</v>
      </c>
      <c r="J79" s="152"/>
      <c r="K79" s="152"/>
      <c r="L79" s="152"/>
      <c r="M79" s="153"/>
      <c r="N79" s="42"/>
      <c r="O79" s="36"/>
      <c r="P79" s="37"/>
      <c r="Q79" s="36"/>
      <c r="R79" s="36"/>
      <c r="S79" s="38"/>
    </row>
    <row r="80" spans="1:19" s="48" customFormat="1" ht="12.75" customHeight="1" x14ac:dyDescent="0.25">
      <c r="A80" s="158" t="s">
        <v>32</v>
      </c>
      <c r="B80" s="158"/>
      <c r="C80" s="92"/>
      <c r="D80" s="93"/>
      <c r="E80" s="93"/>
      <c r="F80" s="93"/>
      <c r="G80" s="93"/>
      <c r="H80" s="94"/>
      <c r="I80" s="159"/>
      <c r="J80" s="160"/>
      <c r="K80" s="160"/>
      <c r="L80" s="160"/>
      <c r="M80" s="161"/>
      <c r="N80" s="45"/>
      <c r="O80" s="36"/>
      <c r="P80" s="37"/>
      <c r="Q80" s="36"/>
      <c r="R80" s="36"/>
      <c r="S80" s="38"/>
    </row>
    <row r="81" spans="1:19" s="48" customFormat="1" ht="12.75" customHeight="1" x14ac:dyDescent="0.25">
      <c r="A81" s="140"/>
      <c r="B81" s="100"/>
      <c r="C81" s="101"/>
      <c r="D81" s="102"/>
      <c r="E81" s="102"/>
      <c r="F81" s="102"/>
      <c r="G81" s="102"/>
      <c r="H81" s="103"/>
      <c r="I81" s="101"/>
      <c r="J81" s="102"/>
      <c r="K81" s="102"/>
      <c r="L81" s="102"/>
      <c r="M81" s="104"/>
      <c r="N81" s="105"/>
      <c r="O81" s="24"/>
      <c r="P81" s="25"/>
      <c r="Q81" s="24"/>
      <c r="R81" s="24"/>
      <c r="S81" s="106"/>
    </row>
    <row r="82" spans="1:19" s="48" customFormat="1" ht="12.75" customHeight="1" x14ac:dyDescent="0.25">
      <c r="A82" s="139" t="s">
        <v>213</v>
      </c>
      <c r="B82" s="64"/>
      <c r="C82" s="14"/>
      <c r="D82" s="15"/>
      <c r="E82" s="15"/>
      <c r="F82" s="15"/>
      <c r="G82" s="15"/>
      <c r="H82" s="16"/>
      <c r="I82" s="14"/>
      <c r="J82" s="15"/>
      <c r="K82" s="15"/>
      <c r="L82" s="15"/>
      <c r="M82" s="16"/>
      <c r="N82" s="17"/>
      <c r="O82" s="13"/>
      <c r="P82" s="18"/>
      <c r="Q82" s="13"/>
      <c r="R82" s="13"/>
      <c r="S82" s="47"/>
    </row>
    <row r="83" spans="1:19" s="48" customFormat="1" ht="12.75" customHeight="1" x14ac:dyDescent="0.25">
      <c r="A83" s="135" t="s">
        <v>214</v>
      </c>
      <c r="B83" s="28" t="s">
        <v>215</v>
      </c>
      <c r="C83" s="65" t="s">
        <v>17</v>
      </c>
      <c r="D83" s="66"/>
      <c r="E83" s="66"/>
      <c r="F83" s="66"/>
      <c r="G83" s="66"/>
      <c r="H83" s="67"/>
      <c r="I83" s="19">
        <v>2</v>
      </c>
      <c r="J83" s="20">
        <v>2</v>
      </c>
      <c r="K83" s="20"/>
      <c r="L83" s="22"/>
      <c r="M83" s="23">
        <v>6</v>
      </c>
      <c r="N83" s="23" t="s">
        <v>27</v>
      </c>
      <c r="O83" s="49"/>
      <c r="P83" s="50"/>
      <c r="Q83" s="26"/>
      <c r="R83" s="57" t="s">
        <v>216</v>
      </c>
      <c r="S83" s="52" t="s">
        <v>217</v>
      </c>
    </row>
    <row r="84" spans="1:19" s="48" customFormat="1" ht="12.75" customHeight="1" x14ac:dyDescent="0.2">
      <c r="A84" s="82" t="s">
        <v>218</v>
      </c>
      <c r="B84" s="28" t="s">
        <v>219</v>
      </c>
      <c r="C84" s="19" t="s">
        <v>17</v>
      </c>
      <c r="D84" s="20"/>
      <c r="E84" s="20"/>
      <c r="F84" s="20"/>
      <c r="G84" s="20"/>
      <c r="H84" s="21"/>
      <c r="I84" s="19">
        <v>2</v>
      </c>
      <c r="J84" s="20">
        <v>2</v>
      </c>
      <c r="K84" s="20"/>
      <c r="L84" s="22"/>
      <c r="M84" s="23">
        <v>6</v>
      </c>
      <c r="N84" s="23" t="s">
        <v>18</v>
      </c>
      <c r="O84" s="49"/>
      <c r="P84" s="50"/>
      <c r="Q84" s="24"/>
      <c r="R84" s="57" t="s">
        <v>220</v>
      </c>
      <c r="S84" s="27" t="s">
        <v>221</v>
      </c>
    </row>
    <row r="85" spans="1:19" s="48" customFormat="1" ht="12.75" customHeight="1" x14ac:dyDescent="0.25">
      <c r="A85" s="162" t="s">
        <v>30</v>
      </c>
      <c r="B85" s="162"/>
      <c r="C85" s="32">
        <f t="shared" ref="C85:H85" si="8">SUMIF(C83:C84,"=x",$I83:$I84)+SUMIF(C83:C84,"=x",$J83:$J84)+SUMIF(C83:C84,"=x",$K83:$K84)</f>
        <v>8</v>
      </c>
      <c r="D85" s="33">
        <f t="shared" si="8"/>
        <v>0</v>
      </c>
      <c r="E85" s="33">
        <f t="shared" si="8"/>
        <v>0</v>
      </c>
      <c r="F85" s="33">
        <f t="shared" si="8"/>
        <v>0</v>
      </c>
      <c r="G85" s="33">
        <f t="shared" si="8"/>
        <v>0</v>
      </c>
      <c r="H85" s="61">
        <f t="shared" si="8"/>
        <v>0</v>
      </c>
      <c r="I85" s="163">
        <f>SUM(C85:H85)</f>
        <v>8</v>
      </c>
      <c r="J85" s="164"/>
      <c r="K85" s="164"/>
      <c r="L85" s="164"/>
      <c r="M85" s="165"/>
      <c r="N85" s="35"/>
      <c r="O85" s="36"/>
      <c r="P85" s="37"/>
      <c r="Q85" s="36"/>
      <c r="R85" s="36"/>
      <c r="S85" s="38"/>
    </row>
    <row r="86" spans="1:19" s="48" customFormat="1" ht="12.75" customHeight="1" x14ac:dyDescent="0.25">
      <c r="A86" s="150" t="s">
        <v>31</v>
      </c>
      <c r="B86" s="150"/>
      <c r="C86" s="39">
        <f t="shared" ref="C86:H86" si="9">SUMIF(C83:C84,"=x",$M83:$M84)</f>
        <v>12</v>
      </c>
      <c r="D86" s="40">
        <f t="shared" si="9"/>
        <v>0</v>
      </c>
      <c r="E86" s="40">
        <f t="shared" si="9"/>
        <v>0</v>
      </c>
      <c r="F86" s="40">
        <f t="shared" si="9"/>
        <v>0</v>
      </c>
      <c r="G86" s="40">
        <f t="shared" si="9"/>
        <v>0</v>
      </c>
      <c r="H86" s="62">
        <f t="shared" si="9"/>
        <v>0</v>
      </c>
      <c r="I86" s="151">
        <f>SUM(C86:H86)</f>
        <v>12</v>
      </c>
      <c r="J86" s="152"/>
      <c r="K86" s="152"/>
      <c r="L86" s="152"/>
      <c r="M86" s="153"/>
      <c r="N86" s="42"/>
      <c r="O86" s="36"/>
      <c r="P86" s="37"/>
      <c r="Q86" s="36"/>
      <c r="R86" s="36"/>
      <c r="S86" s="38"/>
    </row>
    <row r="87" spans="1:19" s="48" customFormat="1" ht="12.75" customHeight="1" thickBot="1" x14ac:dyDescent="0.3">
      <c r="A87" s="154" t="s">
        <v>32</v>
      </c>
      <c r="B87" s="154"/>
      <c r="C87" s="141">
        <f t="shared" ref="C87:H87" si="10">COUNTIFS(C83:C84,"x",$N83:$N84,"K(5)")+COUNTIFS(C83:C84,"x",$N83:$N84,"AK(5)")+COUNTIFS(C83:C84,"x",$N83:$N84,"BK(5)")</f>
        <v>1</v>
      </c>
      <c r="D87" s="142">
        <f t="shared" si="10"/>
        <v>0</v>
      </c>
      <c r="E87" s="142">
        <f t="shared" si="10"/>
        <v>0</v>
      </c>
      <c r="F87" s="142">
        <f t="shared" si="10"/>
        <v>0</v>
      </c>
      <c r="G87" s="142">
        <f t="shared" si="10"/>
        <v>0</v>
      </c>
      <c r="H87" s="143">
        <f t="shared" si="10"/>
        <v>0</v>
      </c>
      <c r="I87" s="155">
        <f>SUM(C87:H87)</f>
        <v>1</v>
      </c>
      <c r="J87" s="156"/>
      <c r="K87" s="156"/>
      <c r="L87" s="156"/>
      <c r="M87" s="157"/>
      <c r="N87" s="144"/>
      <c r="O87" s="145"/>
      <c r="P87" s="146"/>
      <c r="Q87" s="145"/>
      <c r="R87" s="145"/>
      <c r="S87" s="147"/>
    </row>
    <row r="88" spans="1:19" s="48" customFormat="1" ht="12.75" customHeight="1" x14ac:dyDescent="0.25">
      <c r="A88" s="107"/>
      <c r="B88" s="107"/>
      <c r="C88" s="108"/>
      <c r="D88" s="108"/>
      <c r="E88" s="108"/>
      <c r="F88" s="108"/>
      <c r="G88" s="108"/>
      <c r="H88" s="108"/>
      <c r="I88" s="109"/>
      <c r="J88" s="109"/>
      <c r="K88" s="109"/>
      <c r="L88" s="109"/>
      <c r="M88" s="109"/>
      <c r="N88" s="109"/>
      <c r="O88" s="69"/>
      <c r="P88" s="69"/>
      <c r="Q88" s="69"/>
      <c r="R88" s="69"/>
      <c r="S88" s="110"/>
    </row>
    <row r="89" spans="1:19" s="48" customFormat="1" ht="17.25" x14ac:dyDescent="0.25">
      <c r="A89" s="48" t="s">
        <v>222</v>
      </c>
      <c r="O89" s="111"/>
      <c r="P89" s="111"/>
      <c r="Q89" s="111"/>
      <c r="R89" s="111"/>
    </row>
    <row r="90" spans="1:19" s="48" customFormat="1" ht="17.25" x14ac:dyDescent="0.25">
      <c r="A90" s="48" t="s">
        <v>223</v>
      </c>
      <c r="O90" s="111"/>
      <c r="P90" s="111"/>
      <c r="Q90" s="111"/>
      <c r="R90" s="111"/>
    </row>
    <row r="91" spans="1:19" s="48" customFormat="1" ht="17.25" x14ac:dyDescent="0.25">
      <c r="A91" s="48" t="s">
        <v>224</v>
      </c>
      <c r="O91" s="111"/>
      <c r="P91" s="111"/>
      <c r="Q91" s="111"/>
      <c r="R91" s="111"/>
    </row>
    <row r="92" spans="1:19" s="48" customFormat="1" ht="17.25" x14ac:dyDescent="0.25">
      <c r="A92" s="48" t="s">
        <v>225</v>
      </c>
      <c r="O92" s="111"/>
      <c r="P92" s="111"/>
      <c r="Q92" s="111"/>
      <c r="R92" s="111"/>
    </row>
    <row r="93" spans="1:19" s="48" customFormat="1" ht="17.25" x14ac:dyDescent="0.25">
      <c r="A93" s="48" t="s">
        <v>226</v>
      </c>
      <c r="O93" s="111"/>
      <c r="P93" s="111"/>
      <c r="Q93" s="111"/>
      <c r="R93" s="111"/>
    </row>
    <row r="94" spans="1:19" s="48" customFormat="1" x14ac:dyDescent="0.25">
      <c r="O94" s="111"/>
      <c r="P94" s="111"/>
      <c r="Q94" s="111"/>
      <c r="R94" s="111"/>
    </row>
    <row r="95" spans="1:19" s="48" customFormat="1" x14ac:dyDescent="0.2">
      <c r="A95" s="149" t="s">
        <v>238</v>
      </c>
      <c r="O95" s="111"/>
      <c r="P95" s="111"/>
      <c r="Q95" s="111"/>
      <c r="R95" s="111"/>
    </row>
    <row r="96" spans="1:19" s="48" customFormat="1" x14ac:dyDescent="0.25">
      <c r="O96" s="111"/>
      <c r="P96" s="111"/>
      <c r="Q96" s="111"/>
      <c r="R96" s="111"/>
    </row>
    <row r="97" spans="1:18" s="48" customFormat="1" x14ac:dyDescent="0.25">
      <c r="A97" s="112" t="s">
        <v>227</v>
      </c>
      <c r="B97" s="113"/>
      <c r="O97" s="111"/>
      <c r="P97" s="111"/>
      <c r="Q97" s="111"/>
      <c r="R97" s="111"/>
    </row>
    <row r="98" spans="1:18" s="48" customFormat="1" x14ac:dyDescent="0.25">
      <c r="A98" s="111" t="s">
        <v>228</v>
      </c>
      <c r="B98" s="5"/>
      <c r="O98" s="111"/>
      <c r="P98" s="111"/>
      <c r="Q98" s="111"/>
      <c r="R98" s="111"/>
    </row>
    <row r="99" spans="1:18" s="48" customFormat="1" x14ac:dyDescent="0.25">
      <c r="A99" s="111" t="s">
        <v>229</v>
      </c>
      <c r="O99" s="111"/>
      <c r="P99" s="111"/>
      <c r="Q99" s="111"/>
      <c r="R99" s="111"/>
    </row>
    <row r="100" spans="1:18" s="48" customFormat="1" x14ac:dyDescent="0.25">
      <c r="A100" s="111" t="s">
        <v>230</v>
      </c>
      <c r="O100" s="111"/>
      <c r="P100" s="111"/>
      <c r="Q100" s="111"/>
      <c r="R100" s="111"/>
    </row>
    <row r="102" spans="1:18" x14ac:dyDescent="0.25">
      <c r="A102" s="114" t="s">
        <v>231</v>
      </c>
    </row>
    <row r="103" spans="1:18" x14ac:dyDescent="0.25">
      <c r="A103" s="116" t="s">
        <v>233</v>
      </c>
    </row>
  </sheetData>
  <mergeCells count="49">
    <mergeCell ref="A1:N1"/>
    <mergeCell ref="A2:N2"/>
    <mergeCell ref="C3:H3"/>
    <mergeCell ref="I3:L3"/>
    <mergeCell ref="O3:Q3"/>
    <mergeCell ref="A10:B10"/>
    <mergeCell ref="A11:B11"/>
    <mergeCell ref="A9:B9"/>
    <mergeCell ref="I9:M9"/>
    <mergeCell ref="I10:M10"/>
    <mergeCell ref="I11:M11"/>
    <mergeCell ref="A35:B35"/>
    <mergeCell ref="I35:M35"/>
    <mergeCell ref="A36:B36"/>
    <mergeCell ref="I36:M36"/>
    <mergeCell ref="A37:B37"/>
    <mergeCell ref="I37:M37"/>
    <mergeCell ref="A64:B64"/>
    <mergeCell ref="I64:M64"/>
    <mergeCell ref="A65:B65"/>
    <mergeCell ref="I65:M65"/>
    <mergeCell ref="A66:B66"/>
    <mergeCell ref="I66:M66"/>
    <mergeCell ref="A69:B69"/>
    <mergeCell ref="I69:M69"/>
    <mergeCell ref="A78:B78"/>
    <mergeCell ref="I78:M78"/>
    <mergeCell ref="A70:B70"/>
    <mergeCell ref="I70:M70"/>
    <mergeCell ref="A71:B71"/>
    <mergeCell ref="I71:M71"/>
    <mergeCell ref="A72:B72"/>
    <mergeCell ref="A74:B74"/>
    <mergeCell ref="I74:M74"/>
    <mergeCell ref="A75:B75"/>
    <mergeCell ref="I75:M75"/>
    <mergeCell ref="A76:B76"/>
    <mergeCell ref="I76:M76"/>
    <mergeCell ref="A77:B77"/>
    <mergeCell ref="A86:B86"/>
    <mergeCell ref="I86:M86"/>
    <mergeCell ref="A87:B87"/>
    <mergeCell ref="I87:M87"/>
    <mergeCell ref="A79:B79"/>
    <mergeCell ref="I79:M79"/>
    <mergeCell ref="A80:B80"/>
    <mergeCell ref="I80:M80"/>
    <mergeCell ref="A85:B85"/>
    <mergeCell ref="I85:M85"/>
  </mergeCells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B6" sqref="B6"/>
    </sheetView>
  </sheetViews>
  <sheetFormatPr defaultRowHeight="15" x14ac:dyDescent="0.25"/>
  <cols>
    <col min="1" max="1" width="61.7109375" customWidth="1"/>
  </cols>
  <sheetData>
    <row r="1" spans="1:1" x14ac:dyDescent="0.25">
      <c r="A1" s="148" t="s">
        <v>235</v>
      </c>
    </row>
    <row r="2" spans="1:1" x14ac:dyDescent="0.25">
      <c r="A2" s="181" t="s">
        <v>237</v>
      </c>
    </row>
    <row r="3" spans="1:1" x14ac:dyDescent="0.25">
      <c r="A3" s="181"/>
    </row>
    <row r="4" spans="1:1" ht="7.5" customHeight="1" x14ac:dyDescent="0.25">
      <c r="A4" s="181"/>
    </row>
    <row r="6" spans="1:1" x14ac:dyDescent="0.25">
      <c r="A6" s="148" t="s">
        <v>236</v>
      </c>
    </row>
    <row r="7" spans="1:1" x14ac:dyDescent="0.25">
      <c r="A7" s="181" t="s">
        <v>239</v>
      </c>
    </row>
    <row r="8" spans="1:1" x14ac:dyDescent="0.25">
      <c r="A8" s="181"/>
    </row>
  </sheetData>
  <mergeCells count="2">
    <mergeCell ref="A2:A4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Kémia alapszak</vt:lpstr>
      <vt:lpstr>szaknyelvi ismeretek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HZs</dc:creator>
  <cp:lastModifiedBy>Török Gabriella</cp:lastModifiedBy>
  <cp:lastPrinted>2022-05-25T07:05:40Z</cp:lastPrinted>
  <dcterms:created xsi:type="dcterms:W3CDTF">2022-05-20T10:50:27Z</dcterms:created>
  <dcterms:modified xsi:type="dcterms:W3CDTF">2023-10-03T08:31:54Z</dcterms:modified>
</cp:coreProperties>
</file>